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1"/>
  </bookViews>
  <sheets>
    <sheet name="АКЦИЯ !!! ДО 30.04.2024г." sheetId="48" r:id="rId1"/>
    <sheet name="ЖК Волга Лайф" sheetId="36" r:id="rId2"/>
    <sheet name="ЖК Лесная Мелодия 3" sheetId="35" r:id="rId3"/>
    <sheet name="ЖК Медовый" sheetId="42" r:id="rId4"/>
    <sheet name="ПИФ МЕдовый" sheetId="44" r:id="rId5"/>
  </sheets>
  <definedNames>
    <definedName name="_xlnm._FilterDatabase" localSheetId="1" hidden="1">'ЖК Волга Лайф'!#REF!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5" l="1"/>
  <c r="F3" i="35"/>
  <c r="H3" i="35"/>
  <c r="J3" i="35"/>
  <c r="D4" i="35"/>
  <c r="F4" i="35"/>
  <c r="H4" i="35"/>
  <c r="J4" i="35"/>
  <c r="D5" i="35"/>
  <c r="F5" i="35"/>
  <c r="H5" i="35"/>
  <c r="J5" i="35"/>
  <c r="D6" i="35"/>
  <c r="C6" i="35" s="1"/>
  <c r="F6" i="35"/>
  <c r="E6" i="35" s="1"/>
  <c r="H6" i="35"/>
  <c r="D7" i="35"/>
  <c r="C7" i="35" s="1"/>
  <c r="E7" i="35"/>
  <c r="F7" i="35"/>
  <c r="H7" i="35"/>
  <c r="C38" i="35" l="1"/>
  <c r="C39" i="35"/>
  <c r="C40" i="35"/>
  <c r="C41" i="35"/>
  <c r="C42" i="35"/>
  <c r="C37" i="35"/>
  <c r="C23" i="35"/>
  <c r="C24" i="35"/>
  <c r="C25" i="35"/>
  <c r="C26" i="35"/>
  <c r="C27" i="35"/>
  <c r="C22" i="35"/>
  <c r="D9" i="35"/>
  <c r="D10" i="35"/>
  <c r="D11" i="35"/>
  <c r="D12" i="35"/>
  <c r="D13" i="35"/>
  <c r="D8" i="35"/>
  <c r="I33" i="35" l="1"/>
  <c r="I34" i="35"/>
  <c r="I32" i="35"/>
  <c r="G33" i="35"/>
  <c r="G34" i="35"/>
  <c r="G35" i="35"/>
  <c r="G36" i="35"/>
  <c r="G37" i="35"/>
  <c r="G38" i="35"/>
  <c r="G39" i="35"/>
  <c r="G40" i="35"/>
  <c r="G41" i="35"/>
  <c r="G42" i="35"/>
  <c r="G32" i="35"/>
  <c r="E33" i="35"/>
  <c r="E34" i="35"/>
  <c r="E35" i="35"/>
  <c r="E36" i="35"/>
  <c r="E37" i="35"/>
  <c r="E38" i="35"/>
  <c r="E39" i="35"/>
  <c r="E40" i="35"/>
  <c r="E41" i="35"/>
  <c r="E42" i="35"/>
  <c r="E32" i="35"/>
  <c r="C33" i="35"/>
  <c r="C34" i="35"/>
  <c r="C35" i="35"/>
  <c r="C36" i="35"/>
  <c r="C32" i="35"/>
  <c r="I19" i="35"/>
  <c r="I18" i="35"/>
  <c r="I17" i="35"/>
  <c r="G18" i="35"/>
  <c r="G19" i="35"/>
  <c r="G20" i="35"/>
  <c r="G21" i="35"/>
  <c r="G22" i="35"/>
  <c r="G23" i="35"/>
  <c r="G24" i="35"/>
  <c r="G25" i="35"/>
  <c r="G26" i="35"/>
  <c r="G27" i="35"/>
  <c r="G17" i="35"/>
  <c r="E18" i="35"/>
  <c r="E19" i="35"/>
  <c r="E20" i="35"/>
  <c r="E21" i="35"/>
  <c r="E22" i="35"/>
  <c r="E23" i="35"/>
  <c r="E24" i="35"/>
  <c r="E25" i="35"/>
  <c r="E26" i="35"/>
  <c r="E27" i="35"/>
  <c r="E17" i="35"/>
  <c r="C18" i="35"/>
  <c r="C19" i="35"/>
  <c r="C20" i="35"/>
  <c r="C21" i="35"/>
  <c r="C17" i="35"/>
  <c r="F12" i="48"/>
  <c r="F31" i="48" s="1"/>
  <c r="E31" i="48" s="1"/>
  <c r="F11" i="48"/>
  <c r="F49" i="48" s="1"/>
  <c r="E49" i="48" s="1"/>
  <c r="H9" i="35"/>
  <c r="H8" i="35"/>
  <c r="F9" i="35"/>
  <c r="F8" i="35"/>
  <c r="H13" i="35"/>
  <c r="F13" i="35"/>
  <c r="H12" i="35"/>
  <c r="F12" i="35"/>
  <c r="F11" i="35"/>
  <c r="H11" i="35"/>
  <c r="H10" i="35"/>
  <c r="F10" i="35"/>
  <c r="F50" i="48" l="1"/>
  <c r="E50" i="48" s="1"/>
  <c r="E11" i="48"/>
  <c r="E12" i="48"/>
  <c r="F30" i="48"/>
  <c r="E30" i="48" s="1"/>
  <c r="D56" i="48"/>
  <c r="C56" i="48"/>
  <c r="D55" i="48"/>
  <c r="C55" i="48"/>
  <c r="D37" i="48"/>
  <c r="C37" i="48" s="1"/>
  <c r="D36" i="48"/>
  <c r="C36" i="48" s="1"/>
  <c r="C18" i="48"/>
  <c r="C17" i="48"/>
  <c r="D54" i="48" l="1"/>
  <c r="D53" i="48"/>
  <c r="D52" i="48"/>
  <c r="D50" i="48"/>
  <c r="D49" i="48"/>
  <c r="D47" i="48"/>
  <c r="D46" i="48"/>
  <c r="D45" i="48"/>
  <c r="D44" i="48"/>
  <c r="D43" i="48"/>
  <c r="D42" i="48"/>
  <c r="D41" i="48"/>
  <c r="D35" i="48"/>
  <c r="D34" i="48"/>
  <c r="D33" i="48"/>
  <c r="D31" i="48"/>
  <c r="D30" i="48"/>
  <c r="D28" i="48"/>
  <c r="D27" i="48"/>
  <c r="D26" i="48"/>
  <c r="D25" i="48"/>
  <c r="D24" i="48"/>
  <c r="D23" i="48"/>
  <c r="D22" i="48"/>
  <c r="C47" i="48" l="1"/>
  <c r="C46" i="48"/>
  <c r="C45" i="48"/>
  <c r="C44" i="48"/>
  <c r="C43" i="48"/>
  <c r="C42" i="48"/>
  <c r="C41" i="48"/>
  <c r="C54" i="48"/>
  <c r="C53" i="48"/>
  <c r="C52" i="48"/>
  <c r="C50" i="48"/>
  <c r="C49" i="48"/>
  <c r="C35" i="48"/>
  <c r="C34" i="48"/>
  <c r="C33" i="48"/>
  <c r="C31" i="48"/>
  <c r="C30" i="48"/>
  <c r="C28" i="48"/>
  <c r="C27" i="48"/>
  <c r="C26" i="48"/>
  <c r="C25" i="48"/>
  <c r="C24" i="48"/>
  <c r="C23" i="48"/>
  <c r="C22" i="48"/>
  <c r="C16" i="48"/>
  <c r="C15" i="48"/>
  <c r="C14" i="48"/>
  <c r="C4" i="48" l="1"/>
  <c r="C8" i="48"/>
  <c r="C3" i="48"/>
  <c r="C5" i="48"/>
  <c r="C7" i="48"/>
  <c r="C9" i="48"/>
  <c r="C12" i="48"/>
  <c r="C6" i="48"/>
  <c r="C11" i="48"/>
  <c r="D3" i="36" l="1"/>
  <c r="F3" i="36"/>
  <c r="H3" i="36"/>
  <c r="J3" i="36"/>
  <c r="D4" i="36"/>
  <c r="F4" i="36"/>
  <c r="H4" i="36"/>
  <c r="J4" i="36"/>
  <c r="D5" i="36"/>
  <c r="F5" i="36"/>
  <c r="H5" i="36"/>
  <c r="J5" i="36"/>
  <c r="D6" i="36"/>
  <c r="F6" i="36"/>
  <c r="H6" i="36"/>
  <c r="J6" i="36"/>
  <c r="D7" i="36"/>
  <c r="F7" i="36"/>
  <c r="H7" i="36"/>
  <c r="J7" i="36"/>
  <c r="D8" i="36"/>
  <c r="F8" i="36"/>
  <c r="H8" i="36"/>
  <c r="J8" i="36"/>
  <c r="D9" i="36"/>
  <c r="F9" i="36"/>
  <c r="H9" i="36"/>
  <c r="J9" i="36"/>
  <c r="D10" i="36"/>
  <c r="F10" i="36"/>
  <c r="H10" i="36"/>
  <c r="J10" i="36"/>
  <c r="D11" i="36"/>
  <c r="F11" i="36"/>
  <c r="H11" i="36"/>
  <c r="J11" i="36"/>
  <c r="D12" i="36"/>
  <c r="F12" i="36"/>
  <c r="H12" i="36"/>
  <c r="J12" i="36"/>
  <c r="D13" i="36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F3" i="42" l="1"/>
  <c r="F4" i="42"/>
  <c r="F5" i="42"/>
  <c r="F6" i="42"/>
  <c r="F7" i="42"/>
  <c r="F8" i="42"/>
  <c r="F9" i="42"/>
  <c r="F10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I26" i="36" l="1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25" i="36"/>
  <c r="E42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3" i="36"/>
  <c r="E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25" i="36"/>
  <c r="D4" i="44" l="1"/>
  <c r="D3" i="44"/>
  <c r="E70" i="42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36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37" i="42"/>
  <c r="F3" i="44" l="1"/>
  <c r="E3" i="44"/>
  <c r="E4" i="44"/>
  <c r="F4" i="44"/>
  <c r="D5" i="44" l="1"/>
  <c r="D6" i="44"/>
  <c r="E6" i="44" l="1"/>
  <c r="F6" i="44"/>
  <c r="F5" i="44"/>
  <c r="E5" i="44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64" i="36"/>
  <c r="I65" i="36"/>
  <c r="I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47" i="36"/>
  <c r="D17" i="42" l="1"/>
  <c r="D16" i="42"/>
  <c r="D15" i="42"/>
  <c r="D14" i="42"/>
  <c r="D27" i="42"/>
  <c r="D26" i="42"/>
  <c r="F32" i="42"/>
  <c r="D32" i="42"/>
  <c r="D31" i="42"/>
  <c r="D30" i="42"/>
  <c r="D29" i="42"/>
  <c r="D28" i="42"/>
  <c r="D25" i="42"/>
  <c r="D24" i="42"/>
  <c r="D23" i="42"/>
  <c r="D13" i="42" l="1"/>
  <c r="D22" i="42" l="1"/>
  <c r="D21" i="42"/>
  <c r="D20" i="42"/>
  <c r="D19" i="42"/>
  <c r="D18" i="42"/>
  <c r="D12" i="42" l="1"/>
  <c r="D11" i="42"/>
  <c r="D10" i="42"/>
  <c r="D9" i="42"/>
  <c r="D8" i="42"/>
  <c r="D7" i="42"/>
  <c r="D6" i="42"/>
  <c r="D5" i="42" l="1"/>
  <c r="D4" i="42"/>
</calcChain>
</file>

<file path=xl/sharedStrings.xml><?xml version="1.0" encoding="utf-8"?>
<sst xmlns="http://schemas.openxmlformats.org/spreadsheetml/2006/main" count="609" uniqueCount="106">
  <si>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</si>
  <si>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</si>
  <si>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</si>
  <si>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</si>
  <si>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</si>
  <si>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</si>
  <si>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</si>
  <si>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</si>
  <si>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</si>
  <si>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</si>
  <si>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</si>
  <si>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</si>
  <si>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</si>
  <si>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</si>
  <si>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</si>
  <si>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</si>
  <si>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</si>
  <si>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</si>
  <si>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</si>
  <si>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</si>
  <si>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</si>
  <si>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</si>
  <si>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</si>
  <si>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</si>
  <si>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</si>
  <si>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</si>
  <si>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</si>
  <si>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</si>
  <si>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</si>
  <si>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</si>
  <si>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</si>
  <si>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</si>
  <si>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</si>
  <si>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</si>
  <si>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</si>
  <si>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</si>
  <si>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</si>
  <si>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</si>
  <si>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</si>
  <si>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</si>
  <si>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</si>
  <si>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</si>
  <si>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</si>
  <si>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</si>
  <si>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</si>
  <si>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ул. Новочеркасская, 49 (дом 14) 2 секция студия</t>
  </si>
  <si>
    <t xml:space="preserve">22 МД 1к </t>
  </si>
  <si>
    <t>22 МД Студия</t>
  </si>
  <si>
    <t>22 МД 1к</t>
  </si>
  <si>
    <t>22 МД 2к</t>
  </si>
  <si>
    <t>Пл. кв.м.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</si>
  <si>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</si>
  <si>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</si>
  <si>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</si>
  <si>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</si>
  <si>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</si>
  <si>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</si>
  <si>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Готовый</t>
  </si>
  <si>
    <t>Готовый ремонт</t>
  </si>
  <si>
    <t>28 МД 2к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</si>
  <si>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</si>
  <si>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</si>
  <si>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</si>
  <si>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</si>
  <si>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</si>
  <si>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</si>
  <si>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</si>
  <si>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</si>
  <si>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</si>
  <si>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t>19 ВЛ</t>
  </si>
  <si>
    <t>Без ремонта</t>
  </si>
  <si>
    <t>14ВЛ 2 секция</t>
  </si>
  <si>
    <t>14ВЛ 1 секция</t>
  </si>
  <si>
    <t>Безремонта</t>
  </si>
  <si>
    <t>Цена кв.м.</t>
  </si>
  <si>
    <t>Готовность ремонта</t>
  </si>
  <si>
    <t>6ЛВ 1 секция</t>
  </si>
  <si>
    <t>19ВЛ</t>
  </si>
  <si>
    <t>Обект</t>
  </si>
  <si>
    <t xml:space="preserve">Кольцово : Платиновый проезд 25,26,27,28, 29; Рубиновый Проезд 30,31,32,39,40,41 </t>
  </si>
  <si>
    <t>з.у. 301-500 кв.м.</t>
  </si>
  <si>
    <t>з.у.200-250 кв.м.</t>
  </si>
  <si>
    <t>з.у.200-300 кв.м.</t>
  </si>
  <si>
    <t>Основной Прейскурант по сделкам без комиссии банку, руб.</t>
  </si>
  <si>
    <t>по сделкам с комиссией банку удорожание 6%</t>
  </si>
  <si>
    <t>наличные скидка 2% от Основного Прейскуранта</t>
  </si>
  <si>
    <t>9 месяцев</t>
  </si>
  <si>
    <t>Рубиновый Проезд 30</t>
  </si>
  <si>
    <t xml:space="preserve">Кольцово : Платиновый проезд 25,26,27,28, 29; Рубиновый Проезд 31,32,39,40,41 </t>
  </si>
  <si>
    <t>Вознаграждение АН 3%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</si>
  <si>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11.04.2024г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</si>
  <si>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11.04.2024г.,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</si>
  <si>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 xml:space="preserve">с 11.04.2024г., </t>
    </r>
    <r>
      <rPr>
        <b/>
        <sz val="14"/>
        <rFont val="Calibri"/>
        <family val="2"/>
        <charset val="204"/>
        <scheme val="minor"/>
      </rPr>
      <t xml:space="preserve">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</si>
  <si>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t>ул. Левитана, д.6, 1к, 2 секция</t>
  </si>
  <si>
    <t>ул. Левитана, д.6, 2к, 2 секция</t>
  </si>
  <si>
    <t>ул. Левитана, д.6, 3к, 2 секция</t>
  </si>
  <si>
    <r>
      <rPr>
        <b/>
        <sz val="11"/>
        <color rgb="FF00B050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-6 этаж</t>
    </r>
  </si>
  <si>
    <r>
      <rPr>
        <b/>
        <sz val="11"/>
        <color rgb="FF00B050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 xml:space="preserve"> - 6 этаж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</si>
  <si>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19.04.2024г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</si>
  <si>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19.04.2024г.,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</si>
  <si>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19.04.2024г.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</si>
  <si>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19.04.2024г.,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</si>
  <si>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19.04.2024г.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</si>
  <si>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19.04.2024г.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</si>
  <si>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19.04.2024г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</si>
  <si>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19.04.2024г.</t>
    </r>
    <r>
      <rPr>
        <b/>
        <sz val="14"/>
        <rFont val="Calibri"/>
        <family val="2"/>
        <charset val="204"/>
        <scheme val="minor"/>
      </rPr>
      <t>, вознаграждение АН 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</si>
</sst>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8" fillId="0" borderId="3" xfId="0" applyFont="1" applyBorder="1"/>
    <xf numFmtId="3" fontId="18" fillId="0" borderId="1" xfId="0" applyNumberFormat="1" applyFont="1" applyBorder="1" applyAlignment="1">
      <alignment horizontal="center"/>
    </xf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15" xfId="0" applyNumberFormat="1" applyFont="1" applyFill="1" applyBorder="1" applyAlignment="1">
      <alignment horizontal="center"/>
    </xf>
    <xf numFmtId="0" fontId="17" fillId="2" borderId="3" xfId="0" applyFont="1" applyFill="1" applyBorder="1"/>
    <xf numFmtId="2" fontId="18" fillId="0" borderId="1" xfId="0" applyNumberFormat="1" applyFont="1" applyBorder="1" applyAlignment="1">
      <alignment horizontal="center" wrapText="1"/>
    </xf>
    <xf numFmtId="2" fontId="18" fillId="0" borderId="2" xfId="0" applyNumberFormat="1" applyFont="1" applyBorder="1" applyAlignment="1">
      <alignment horizontal="center" wrapText="1"/>
    </xf>
    <xf numFmtId="0" fontId="17" fillId="2" borderId="5" xfId="0" applyFont="1" applyFill="1" applyBorder="1"/>
    <xf numFmtId="3" fontId="0" fillId="0" borderId="0" xfId="0" applyNumberFormat="1"/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/>
    </xf>
    <xf numFmtId="0" fontId="19" fillId="2" borderId="0" xfId="0" applyFont="1" applyFill="1"/>
    <xf numFmtId="3" fontId="18" fillId="3" borderId="6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/>
    <xf numFmtId="2" fontId="18" fillId="0" borderId="6" xfId="0" applyNumberFormat="1" applyFont="1" applyBorder="1" applyAlignment="1">
      <alignment horizontal="center" wrapText="1"/>
    </xf>
    <xf numFmtId="3" fontId="18" fillId="0" borderId="19" xfId="0" applyNumberFormat="1" applyFont="1" applyBorder="1" applyAlignment="1">
      <alignment horizontal="center"/>
    </xf>
    <xf numFmtId="0" fontId="17" fillId="2" borderId="11" xfId="0" applyFont="1" applyFill="1" applyBorder="1"/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2" borderId="2" xfId="0" applyNumberFormat="1" applyFont="1" applyFill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2" fontId="18" fillId="2" borderId="20" xfId="0" applyNumberFormat="1" applyFont="1" applyFill="1" applyBorder="1" applyAlignment="1">
      <alignment horizontal="center"/>
    </xf>
    <xf numFmtId="3" fontId="18" fillId="0" borderId="20" xfId="0" applyNumberFormat="1" applyFont="1" applyBorder="1" applyAlignment="1">
      <alignment horizontal="center"/>
    </xf>
    <xf numFmtId="3" fontId="18" fillId="3" borderId="20" xfId="0" applyNumberFormat="1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3" fontId="18" fillId="3" borderId="23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2" fontId="18" fillId="4" borderId="14" xfId="0" applyNumberFormat="1" applyFont="1" applyFill="1" applyBorder="1" applyAlignment="1">
      <alignment horizontal="center"/>
    </xf>
    <xf numFmtId="3" fontId="18" fillId="4" borderId="14" xfId="0" applyNumberFormat="1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3" fontId="18" fillId="2" borderId="6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3" fontId="17" fillId="2" borderId="15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13" xfId="0" applyFont="1" applyBorder="1"/>
    <xf numFmtId="2" fontId="18" fillId="0" borderId="14" xfId="0" applyNumberFormat="1" applyFont="1" applyBorder="1" applyAlignment="1">
      <alignment horizontal="center" wrapText="1"/>
    </xf>
    <xf numFmtId="3" fontId="18" fillId="0" borderId="17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3" fontId="18" fillId="3" borderId="19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3" fontId="18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20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4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9" xfId="0" applyBorder="1"/>
    <xf numFmtId="0" fontId="18" fillId="0" borderId="8" xfId="0" applyFont="1" applyBorder="1"/>
    <xf numFmtId="2" fontId="18" fillId="0" borderId="9" xfId="0" applyNumberFormat="1" applyFont="1" applyBorder="1" applyAlignment="1">
      <alignment horizontal="center" wrapText="1"/>
    </xf>
    <xf numFmtId="3" fontId="18" fillId="0" borderId="16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3" fontId="23" fillId="3" borderId="17" xfId="0" applyNumberFormat="1" applyFont="1" applyFill="1" applyBorder="1" applyAlignment="1">
      <alignment horizontal="center"/>
    </xf>
    <xf numFmtId="3" fontId="23" fillId="3" borderId="23" xfId="0" applyNumberFormat="1" applyFont="1" applyFill="1" applyBorder="1" applyAlignment="1">
      <alignment horizontal="center"/>
    </xf>
    <xf numFmtId="3" fontId="23" fillId="3" borderId="16" xfId="0" applyNumberFormat="1" applyFont="1" applyFill="1" applyBorder="1" applyAlignment="1">
      <alignment horizontal="center"/>
    </xf>
    <xf numFmtId="3" fontId="23" fillId="3" borderId="15" xfId="0" applyNumberFormat="1" applyFont="1" applyFill="1" applyBorder="1" applyAlignment="1">
      <alignment horizontal="center"/>
    </xf>
    <xf numFmtId="3" fontId="23" fillId="3" borderId="19" xfId="0" applyNumberFormat="1" applyFont="1" applyFill="1" applyBorder="1" applyAlignment="1">
      <alignment horizontal="center"/>
    </xf>
    <xf numFmtId="3" fontId="23" fillId="3" borderId="6" xfId="0" applyNumberFormat="1" applyFont="1" applyFill="1" applyBorder="1" applyAlignment="1">
      <alignment horizontal="center"/>
    </xf>
    <xf numFmtId="3" fontId="23" fillId="3" borderId="24" xfId="0" applyNumberFormat="1" applyFont="1" applyFill="1" applyBorder="1" applyAlignment="1">
      <alignment horizontal="center"/>
    </xf>
    <xf numFmtId="3" fontId="23" fillId="3" borderId="1" xfId="0" applyNumberFormat="1" applyFont="1" applyFill="1" applyBorder="1" applyAlignment="1">
      <alignment horizontal="center"/>
    </xf>
    <xf numFmtId="0" fontId="25" fillId="3" borderId="19" xfId="0" applyFont="1" applyFill="1" applyBorder="1" applyAlignment="1">
      <alignment horizontal="center" vertical="center" wrapText="1"/>
    </xf>
    <xf numFmtId="3" fontId="23" fillId="3" borderId="2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/>
    </xf>
    <xf numFmtId="3" fontId="23" fillId="3" borderId="20" xfId="0" applyNumberFormat="1" applyFont="1" applyFill="1" applyBorder="1" applyAlignment="1">
      <alignment horizontal="center"/>
    </xf>
    <xf numFmtId="3" fontId="23" fillId="4" borderId="14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3" fontId="0" fillId="2" borderId="27" xfId="0" applyNumberFormat="1" applyFill="1" applyBorder="1" applyAlignment="1">
      <alignment horizontal="center"/>
    </xf>
    <xf numFmtId="3" fontId="0" fillId="2" borderId="30" xfId="0" applyNumberFormat="1" applyFill="1" applyBorder="1" applyAlignment="1">
      <alignment horizontal="center"/>
    </xf>
    <xf numFmtId="3" fontId="0" fillId="2" borderId="31" xfId="0" applyNumberFormat="1" applyFill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3" fontId="0" fillId="2" borderId="29" xfId="0" applyNumberForma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24" fillId="0" borderId="0" xfId="0" applyFont="1"/>
    <xf numFmtId="0" fontId="17" fillId="2" borderId="13" xfId="0" applyFont="1" applyFill="1" applyBorder="1"/>
    <xf numFmtId="3" fontId="17" fillId="3" borderId="19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21" xfId="0" applyFont="1" applyFill="1" applyBorder="1"/>
    <xf numFmtId="3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3" borderId="25" xfId="0" applyFont="1" applyFill="1" applyBorder="1" applyAlignment="1">
      <alignment horizontal="center" vertical="center" wrapText="1"/>
    </xf>
    <xf numFmtId="3" fontId="1" fillId="3" borderId="41" xfId="0" applyNumberFormat="1" applyFont="1" applyFill="1" applyBorder="1" applyAlignment="1">
      <alignment horizontal="center" vertical="center" wrapText="1"/>
    </xf>
    <xf numFmtId="3" fontId="0" fillId="3" borderId="42" xfId="0" applyNumberFormat="1" applyFill="1" applyBorder="1" applyAlignment="1">
      <alignment horizontal="center"/>
    </xf>
    <xf numFmtId="3" fontId="0" fillId="3" borderId="43" xfId="0" applyNumberFormat="1" applyFill="1" applyBorder="1" applyAlignment="1">
      <alignment horizontal="center"/>
    </xf>
    <xf numFmtId="3" fontId="0" fillId="3" borderId="44" xfId="0" applyNumberFormat="1" applyFill="1" applyBorder="1" applyAlignment="1">
      <alignment horizontal="center"/>
    </xf>
    <xf numFmtId="3" fontId="0" fillId="3" borderId="41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3" fontId="0" fillId="3" borderId="27" xfId="0" applyNumberFormat="1" applyFill="1" applyBorder="1" applyAlignment="1">
      <alignment horizontal="center"/>
    </xf>
    <xf numFmtId="3" fontId="0" fillId="3" borderId="30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/>
    </xf>
    <xf numFmtId="3" fontId="0" fillId="3" borderId="31" xfId="0" applyNumberFormat="1" applyFill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" fontId="18" fillId="3" borderId="16" xfId="0" applyNumberFormat="1" applyFont="1" applyFill="1" applyBorder="1" applyAlignment="1">
      <alignment horizontal="center"/>
    </xf>
  </cellXfs>
  <cellStyles count="40">
    <cellStyle name="Обычный" xfId="0" builtinId="0"/>
    <cellStyle name="Обычный 10" xfId="19"/>
    <cellStyle name="Обычный 10 2" xfId="38"/>
    <cellStyle name="Обычный 11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6"/>
  <sheetViews>
    <sheetView zoomScaleNormal="100" workbookViewId="0">
      <selection activeCell="J11" sqref="J11"/>
    </sheetView>
  </sheetViews>
  <sheetFormatPr defaultRowHeight="15" x14ac:dyDescent="0.25"/>
  <cols>
    <col min="1" max="1" width="36" customWidth="1"/>
    <col min="2" max="2" width="10" customWidth="1"/>
    <col min="3" max="3" width="13.7109375" customWidth="1"/>
    <col min="4" max="6" width="13.5703125" customWidth="1"/>
    <col min="7" max="7" width="23.85546875" customWidth="1"/>
    <col min="8" max="8" width="16.28515625" customWidth="1"/>
    <col min="9" max="9" width="11" customWidth="1"/>
    <col min="10" max="10" width="23.7109375" customWidth="1"/>
  </cols>
  <sheetData>
    <row r="1" spans="1:9" ht="19.5" thickBot="1" x14ac:dyDescent="0.35">
      <c r="A1" s="24" t="s">
        <v>90</v>
      </c>
    </row>
    <row r="2" spans="1:9" ht="36.75" customHeight="1" x14ac:dyDescent="0.25">
      <c r="A2" s="122" t="s">
        <v>78</v>
      </c>
      <c r="B2" s="122" t="s">
        <v>1</v>
      </c>
      <c r="C2" s="135" t="s">
        <v>74</v>
      </c>
      <c r="D2" s="136" t="s">
        <v>3</v>
      </c>
      <c r="E2" s="181"/>
      <c r="F2" s="181"/>
      <c r="G2" s="122" t="s">
        <v>75</v>
      </c>
    </row>
    <row r="3" spans="1:9" ht="15" customHeight="1" x14ac:dyDescent="0.25">
      <c r="A3" s="123" t="s">
        <v>77</v>
      </c>
      <c r="B3" s="123">
        <v>35.67</v>
      </c>
      <c r="C3" s="134">
        <f t="shared" ref="C3:C9" si="0">D3/B3</f>
        <v>105920.78553406225</v>
      </c>
      <c r="D3" s="124">
        <v>3778194.4200000004</v>
      </c>
      <c r="E3" s="182"/>
      <c r="F3" s="182"/>
      <c r="G3" s="123" t="s">
        <v>11</v>
      </c>
    </row>
    <row r="4" spans="1:9" ht="15.75" thickBot="1" x14ac:dyDescent="0.3">
      <c r="A4" s="128" t="s">
        <v>69</v>
      </c>
      <c r="B4" s="128">
        <v>37.090000000000003</v>
      </c>
      <c r="C4" s="129">
        <f t="shared" si="0"/>
        <v>105081.78322998113</v>
      </c>
      <c r="D4" s="130">
        <v>3897483.3400000003</v>
      </c>
      <c r="E4" s="183"/>
      <c r="F4" s="183"/>
      <c r="G4" s="128" t="s">
        <v>11</v>
      </c>
    </row>
    <row r="5" spans="1:9" ht="15.75" thickTop="1" x14ac:dyDescent="0.25">
      <c r="A5" s="131" t="s">
        <v>72</v>
      </c>
      <c r="B5" s="131">
        <v>56.58</v>
      </c>
      <c r="C5" s="132">
        <f t="shared" si="0"/>
        <v>90250.182043124776</v>
      </c>
      <c r="D5" s="133">
        <v>5106355.3</v>
      </c>
      <c r="E5" s="184"/>
      <c r="F5" s="184"/>
      <c r="G5" s="131" t="s">
        <v>58</v>
      </c>
    </row>
    <row r="6" spans="1:9" ht="15.75" thickBot="1" x14ac:dyDescent="0.3">
      <c r="A6" s="128" t="s">
        <v>72</v>
      </c>
      <c r="B6" s="128">
        <v>58.22</v>
      </c>
      <c r="C6" s="129">
        <f t="shared" si="0"/>
        <v>89799.754379938167</v>
      </c>
      <c r="D6" s="130">
        <v>5228141.7</v>
      </c>
      <c r="E6" s="183"/>
      <c r="F6" s="183"/>
      <c r="G6" s="128" t="s">
        <v>58</v>
      </c>
    </row>
    <row r="7" spans="1:9" ht="15.75" thickTop="1" x14ac:dyDescent="0.25">
      <c r="A7" s="125" t="s">
        <v>71</v>
      </c>
      <c r="B7" s="125">
        <v>37.549999999999997</v>
      </c>
      <c r="C7" s="126">
        <f t="shared" si="0"/>
        <v>103631.32623169108</v>
      </c>
      <c r="D7" s="127">
        <v>3891356.3</v>
      </c>
      <c r="E7" s="185"/>
      <c r="F7" s="185"/>
      <c r="G7" s="125" t="s">
        <v>58</v>
      </c>
    </row>
    <row r="8" spans="1:9" x14ac:dyDescent="0.25">
      <c r="A8" s="118" t="s">
        <v>71</v>
      </c>
      <c r="B8" s="118">
        <v>56.58</v>
      </c>
      <c r="C8" s="112">
        <f t="shared" si="0"/>
        <v>89366.477553905977</v>
      </c>
      <c r="D8" s="113">
        <v>5056355.3</v>
      </c>
      <c r="E8" s="186"/>
      <c r="F8" s="186"/>
      <c r="G8" s="118" t="s">
        <v>58</v>
      </c>
    </row>
    <row r="9" spans="1:9" ht="15.75" thickBot="1" x14ac:dyDescent="0.3">
      <c r="A9" s="119" t="s">
        <v>71</v>
      </c>
      <c r="B9" s="119">
        <v>58.22</v>
      </c>
      <c r="C9" s="114">
        <f t="shared" si="0"/>
        <v>88940.942974922713</v>
      </c>
      <c r="D9" s="115">
        <v>5178141.7</v>
      </c>
      <c r="E9" s="187"/>
      <c r="F9" s="187"/>
      <c r="G9" s="119" t="s">
        <v>58</v>
      </c>
    </row>
    <row r="10" spans="1:9" ht="15.75" thickBot="1" x14ac:dyDescent="0.3">
      <c r="A10" s="137"/>
      <c r="B10" s="138"/>
      <c r="C10" s="139"/>
      <c r="D10" s="139"/>
      <c r="E10" s="139"/>
      <c r="F10" s="180" t="s">
        <v>96</v>
      </c>
      <c r="G10" s="140"/>
    </row>
    <row r="11" spans="1:9" x14ac:dyDescent="0.25">
      <c r="A11" s="120" t="s">
        <v>76</v>
      </c>
      <c r="B11" s="120">
        <v>21.3</v>
      </c>
      <c r="C11" s="116">
        <f>D11/B11</f>
        <v>138013.61502347418</v>
      </c>
      <c r="D11" s="117">
        <v>2939690</v>
      </c>
      <c r="E11" s="179">
        <f>F11/B11</f>
        <v>140361.03286384977</v>
      </c>
      <c r="F11" s="179">
        <f>D11+50000</f>
        <v>2989690</v>
      </c>
      <c r="G11" s="120" t="s">
        <v>58</v>
      </c>
    </row>
    <row r="12" spans="1:9" ht="15.75" thickBot="1" x14ac:dyDescent="0.3">
      <c r="A12" s="119" t="s">
        <v>76</v>
      </c>
      <c r="B12" s="119">
        <v>37</v>
      </c>
      <c r="C12" s="114">
        <f>D12/B12</f>
        <v>109844.5945945946</v>
      </c>
      <c r="D12" s="115">
        <v>4064250</v>
      </c>
      <c r="E12" s="178">
        <f>F12/B12</f>
        <v>111195.94594594595</v>
      </c>
      <c r="F12" s="178">
        <f>D12+50000</f>
        <v>4114250</v>
      </c>
      <c r="G12" s="119" t="s">
        <v>58</v>
      </c>
    </row>
    <row r="13" spans="1:9" ht="15.75" thickBot="1" x14ac:dyDescent="0.3">
      <c r="A13" s="137"/>
      <c r="B13" s="139"/>
      <c r="C13" s="139"/>
      <c r="D13" s="139"/>
      <c r="E13" s="139"/>
      <c r="F13" s="139"/>
      <c r="G13" s="140"/>
    </row>
    <row r="14" spans="1:9" ht="43.5" customHeight="1" x14ac:dyDescent="0.25">
      <c r="A14" s="159" t="s">
        <v>79</v>
      </c>
      <c r="B14" s="120">
        <v>74.2</v>
      </c>
      <c r="C14" s="161">
        <f>D14/B14</f>
        <v>73652.291105121287</v>
      </c>
      <c r="D14" s="164">
        <v>5465000</v>
      </c>
      <c r="E14" s="188"/>
      <c r="F14" s="188"/>
      <c r="G14" s="120" t="s">
        <v>11</v>
      </c>
      <c r="H14" s="1" t="s">
        <v>81</v>
      </c>
      <c r="I14" t="s">
        <v>86</v>
      </c>
    </row>
    <row r="15" spans="1:9" ht="21.75" customHeight="1" x14ac:dyDescent="0.25">
      <c r="A15" s="195" t="s">
        <v>88</v>
      </c>
      <c r="B15" s="118">
        <v>136</v>
      </c>
      <c r="C15" s="162">
        <f>D15/B15</f>
        <v>47794.117647058825</v>
      </c>
      <c r="D15" s="165">
        <v>6500000</v>
      </c>
      <c r="E15" s="189"/>
      <c r="F15" s="189"/>
      <c r="G15" s="118" t="s">
        <v>70</v>
      </c>
      <c r="H15" s="1" t="s">
        <v>82</v>
      </c>
    </row>
    <row r="16" spans="1:9" ht="24" customHeight="1" x14ac:dyDescent="0.25">
      <c r="A16" s="196"/>
      <c r="B16" s="118">
        <v>136</v>
      </c>
      <c r="C16" s="162">
        <f>D16/B16</f>
        <v>48897.058823529413</v>
      </c>
      <c r="D16" s="165">
        <v>6650000</v>
      </c>
      <c r="E16" s="189"/>
      <c r="F16" s="189"/>
      <c r="G16" s="118" t="s">
        <v>73</v>
      </c>
      <c r="H16" s="1" t="s">
        <v>80</v>
      </c>
    </row>
    <row r="17" spans="1:14" x14ac:dyDescent="0.25">
      <c r="A17" s="167" t="s">
        <v>87</v>
      </c>
      <c r="B17" s="125">
        <v>136</v>
      </c>
      <c r="C17" s="168">
        <f>D17/B17</f>
        <v>59926.470588235294</v>
      </c>
      <c r="D17" s="169">
        <v>8150000</v>
      </c>
      <c r="E17" s="190"/>
      <c r="F17" s="190"/>
      <c r="G17" s="125" t="s">
        <v>11</v>
      </c>
      <c r="H17" s="1" t="s">
        <v>82</v>
      </c>
      <c r="I17" t="s">
        <v>86</v>
      </c>
      <c r="J17" s="170" t="s">
        <v>89</v>
      </c>
    </row>
    <row r="18" spans="1:14" ht="15.75" thickBot="1" x14ac:dyDescent="0.3">
      <c r="A18" s="158" t="s">
        <v>87</v>
      </c>
      <c r="B18" s="160">
        <v>136</v>
      </c>
      <c r="C18" s="163">
        <f>D18/B18</f>
        <v>61029.411764705881</v>
      </c>
      <c r="D18" s="166">
        <v>8300000</v>
      </c>
      <c r="E18" s="191"/>
      <c r="F18" s="191"/>
      <c r="G18" s="160" t="s">
        <v>11</v>
      </c>
      <c r="H18" s="1" t="s">
        <v>80</v>
      </c>
      <c r="I18" t="s">
        <v>86</v>
      </c>
      <c r="J18" s="170" t="s">
        <v>89</v>
      </c>
    </row>
    <row r="20" spans="1:14" s="2" customFormat="1" ht="27.75" customHeight="1" thickBot="1" x14ac:dyDescent="0.35">
      <c r="A20" s="24" t="s">
        <v>91</v>
      </c>
      <c r="G20" s="3"/>
      <c r="I20" s="3"/>
      <c r="J20" s="3"/>
      <c r="K20" s="3"/>
      <c r="L20" s="3"/>
      <c r="M20" s="3"/>
      <c r="N20" s="3"/>
    </row>
    <row r="21" spans="1:14" ht="36.75" customHeight="1" x14ac:dyDescent="0.25">
      <c r="A21" s="122" t="s">
        <v>78</v>
      </c>
      <c r="B21" s="122" t="s">
        <v>1</v>
      </c>
      <c r="C21" s="135" t="s">
        <v>74</v>
      </c>
      <c r="D21" s="136" t="s">
        <v>3</v>
      </c>
      <c r="E21" s="181"/>
      <c r="F21" s="181"/>
      <c r="G21" s="122" t="s">
        <v>75</v>
      </c>
    </row>
    <row r="22" spans="1:14" x14ac:dyDescent="0.25">
      <c r="A22" s="123" t="s">
        <v>77</v>
      </c>
      <c r="B22" s="123">
        <v>35.67</v>
      </c>
      <c r="C22" s="134">
        <f t="shared" ref="C22:C28" si="1">D22/B22</f>
        <v>112276.03266610598</v>
      </c>
      <c r="D22" s="124">
        <f t="shared" ref="D22:D28" si="2">D3*106%</f>
        <v>4004886.0852000006</v>
      </c>
      <c r="E22" s="182"/>
      <c r="F22" s="182"/>
      <c r="G22" s="123" t="s">
        <v>11</v>
      </c>
      <c r="K22" s="18"/>
    </row>
    <row r="23" spans="1:14" ht="15.75" thickBot="1" x14ac:dyDescent="0.3">
      <c r="A23" s="128" t="s">
        <v>69</v>
      </c>
      <c r="B23" s="128">
        <v>37.090000000000003</v>
      </c>
      <c r="C23" s="129">
        <f t="shared" si="1"/>
        <v>111386.69022377999</v>
      </c>
      <c r="D23" s="130">
        <f t="shared" si="2"/>
        <v>4131332.3404000006</v>
      </c>
      <c r="E23" s="183"/>
      <c r="F23" s="183"/>
      <c r="G23" s="128" t="s">
        <v>11</v>
      </c>
      <c r="K23" s="18"/>
    </row>
    <row r="24" spans="1:14" ht="15.75" thickTop="1" x14ac:dyDescent="0.25">
      <c r="A24" s="131" t="s">
        <v>72</v>
      </c>
      <c r="B24" s="131">
        <v>56.58</v>
      </c>
      <c r="C24" s="132">
        <f t="shared" si="1"/>
        <v>95665.192965712267</v>
      </c>
      <c r="D24" s="133">
        <f t="shared" si="2"/>
        <v>5412736.6179999998</v>
      </c>
      <c r="E24" s="184"/>
      <c r="F24" s="184"/>
      <c r="G24" s="131" t="s">
        <v>58</v>
      </c>
      <c r="K24" s="18"/>
    </row>
    <row r="25" spans="1:14" ht="15.75" thickBot="1" x14ac:dyDescent="0.3">
      <c r="A25" s="128" t="s">
        <v>72</v>
      </c>
      <c r="B25" s="128">
        <v>58.22</v>
      </c>
      <c r="C25" s="129">
        <f t="shared" si="1"/>
        <v>95187.739642734465</v>
      </c>
      <c r="D25" s="130">
        <f t="shared" si="2"/>
        <v>5541830.2020000005</v>
      </c>
      <c r="E25" s="183"/>
      <c r="F25" s="183"/>
      <c r="G25" s="128" t="s">
        <v>58</v>
      </c>
      <c r="K25" s="18"/>
    </row>
    <row r="26" spans="1:14" ht="15.75" thickTop="1" x14ac:dyDescent="0.25">
      <c r="A26" s="125" t="s">
        <v>71</v>
      </c>
      <c r="B26" s="125">
        <v>37.549999999999997</v>
      </c>
      <c r="C26" s="126">
        <f t="shared" si="1"/>
        <v>109849.20580559254</v>
      </c>
      <c r="D26" s="127">
        <f t="shared" si="2"/>
        <v>4124837.6779999998</v>
      </c>
      <c r="E26" s="185"/>
      <c r="F26" s="185"/>
      <c r="G26" s="125" t="s">
        <v>58</v>
      </c>
      <c r="K26" s="18"/>
    </row>
    <row r="27" spans="1:14" x14ac:dyDescent="0.25">
      <c r="A27" s="118" t="s">
        <v>71</v>
      </c>
      <c r="B27" s="118">
        <v>56.58</v>
      </c>
      <c r="C27" s="112">
        <f t="shared" si="1"/>
        <v>94728.466207140329</v>
      </c>
      <c r="D27" s="113">
        <f t="shared" si="2"/>
        <v>5359736.6179999998</v>
      </c>
      <c r="E27" s="186"/>
      <c r="F27" s="186"/>
      <c r="G27" s="118" t="s">
        <v>58</v>
      </c>
      <c r="K27" s="18"/>
    </row>
    <row r="28" spans="1:14" ht="15.75" thickBot="1" x14ac:dyDescent="0.3">
      <c r="A28" s="119" t="s">
        <v>71</v>
      </c>
      <c r="B28" s="119">
        <v>58.22</v>
      </c>
      <c r="C28" s="114">
        <f t="shared" si="1"/>
        <v>94277.399553418087</v>
      </c>
      <c r="D28" s="115">
        <f t="shared" si="2"/>
        <v>5488830.2020000005</v>
      </c>
      <c r="E28" s="187"/>
      <c r="F28" s="187"/>
      <c r="G28" s="119" t="s">
        <v>58</v>
      </c>
      <c r="K28" s="18"/>
    </row>
    <row r="29" spans="1:14" ht="15.75" thickBot="1" x14ac:dyDescent="0.3">
      <c r="A29" s="1"/>
      <c r="B29" s="1"/>
      <c r="F29" s="192" t="s">
        <v>97</v>
      </c>
      <c r="G29" s="140"/>
      <c r="K29" s="18"/>
    </row>
    <row r="30" spans="1:14" x14ac:dyDescent="0.25">
      <c r="A30" s="120" t="s">
        <v>76</v>
      </c>
      <c r="B30" s="120">
        <v>21.3</v>
      </c>
      <c r="C30" s="116">
        <f>D30/B30</f>
        <v>146294.43192488264</v>
      </c>
      <c r="D30" s="117">
        <f>D11*106%</f>
        <v>3116071.4000000004</v>
      </c>
      <c r="E30" s="179">
        <f>F30/B30</f>
        <v>148782.69483568077</v>
      </c>
      <c r="F30" s="179">
        <f>F11*106%</f>
        <v>3169071.4000000004</v>
      </c>
      <c r="G30" s="120" t="s">
        <v>58</v>
      </c>
      <c r="K30" s="18"/>
    </row>
    <row r="31" spans="1:14" ht="15.75" thickBot="1" x14ac:dyDescent="0.3">
      <c r="A31" s="119" t="s">
        <v>76</v>
      </c>
      <c r="B31" s="119">
        <v>37</v>
      </c>
      <c r="C31" s="114">
        <f>D31/B31</f>
        <v>116435.27027027027</v>
      </c>
      <c r="D31" s="115">
        <f>D12*106%</f>
        <v>4308105</v>
      </c>
      <c r="E31" s="178">
        <f>F31/B31</f>
        <v>117867.70270270271</v>
      </c>
      <c r="F31" s="178">
        <f>F12*106%</f>
        <v>4361105</v>
      </c>
      <c r="G31" s="119" t="s">
        <v>58</v>
      </c>
      <c r="K31" s="18"/>
    </row>
    <row r="32" spans="1:14" ht="15.75" thickBot="1" x14ac:dyDescent="0.3">
      <c r="A32" s="1"/>
      <c r="K32" s="18"/>
    </row>
    <row r="33" spans="1:14" ht="43.5" customHeight="1" x14ac:dyDescent="0.25">
      <c r="A33" s="159" t="s">
        <v>79</v>
      </c>
      <c r="B33" s="120">
        <v>74.2</v>
      </c>
      <c r="C33" s="161">
        <f>D33/B33</f>
        <v>78071.428571428565</v>
      </c>
      <c r="D33" s="164">
        <f>D14*106%</f>
        <v>5792900</v>
      </c>
      <c r="E33" s="188"/>
      <c r="F33" s="188"/>
      <c r="G33" s="120" t="s">
        <v>11</v>
      </c>
      <c r="H33" s="1" t="s">
        <v>81</v>
      </c>
      <c r="I33" t="s">
        <v>86</v>
      </c>
      <c r="K33" s="18"/>
    </row>
    <row r="34" spans="1:14" ht="17.25" customHeight="1" x14ac:dyDescent="0.25">
      <c r="A34" s="195" t="s">
        <v>88</v>
      </c>
      <c r="B34" s="118">
        <v>136</v>
      </c>
      <c r="C34" s="162">
        <f>D34/B34</f>
        <v>50661.76470588235</v>
      </c>
      <c r="D34" s="165">
        <f>D15*106%</f>
        <v>6890000</v>
      </c>
      <c r="E34" s="189"/>
      <c r="F34" s="189"/>
      <c r="G34" s="118" t="s">
        <v>70</v>
      </c>
      <c r="H34" s="1" t="s">
        <v>82</v>
      </c>
      <c r="K34" s="18"/>
    </row>
    <row r="35" spans="1:14" ht="30" customHeight="1" x14ac:dyDescent="0.25">
      <c r="A35" s="196"/>
      <c r="B35" s="118">
        <v>136</v>
      </c>
      <c r="C35" s="162">
        <f>D35/B35</f>
        <v>51830.882352941175</v>
      </c>
      <c r="D35" s="165">
        <f>D16*106%</f>
        <v>7049000</v>
      </c>
      <c r="E35" s="189"/>
      <c r="F35" s="189"/>
      <c r="G35" s="118" t="s">
        <v>73</v>
      </c>
      <c r="H35" s="1" t="s">
        <v>80</v>
      </c>
      <c r="K35" s="18"/>
    </row>
    <row r="36" spans="1:14" x14ac:dyDescent="0.25">
      <c r="A36" s="167" t="s">
        <v>87</v>
      </c>
      <c r="B36" s="125">
        <v>136</v>
      </c>
      <c r="C36" s="168">
        <f>D36/B36</f>
        <v>63522.058823529413</v>
      </c>
      <c r="D36" s="169">
        <f>D17*106%</f>
        <v>8639000</v>
      </c>
      <c r="E36" s="190"/>
      <c r="F36" s="190"/>
      <c r="G36" s="125" t="s">
        <v>11</v>
      </c>
      <c r="H36" s="1" t="s">
        <v>82</v>
      </c>
      <c r="I36" t="s">
        <v>86</v>
      </c>
      <c r="J36" s="170" t="s">
        <v>89</v>
      </c>
      <c r="K36" s="18"/>
    </row>
    <row r="37" spans="1:14" ht="15.75" thickBot="1" x14ac:dyDescent="0.3">
      <c r="A37" s="158" t="s">
        <v>87</v>
      </c>
      <c r="B37" s="160">
        <v>136</v>
      </c>
      <c r="C37" s="163">
        <f>D37/B37</f>
        <v>64691.176470588238</v>
      </c>
      <c r="D37" s="166">
        <f>D18*106%</f>
        <v>8798000</v>
      </c>
      <c r="E37" s="191"/>
      <c r="F37" s="191"/>
      <c r="G37" s="160" t="s">
        <v>11</v>
      </c>
      <c r="H37" s="1" t="s">
        <v>80</v>
      </c>
      <c r="I37" t="s">
        <v>86</v>
      </c>
      <c r="J37" s="170" t="s">
        <v>89</v>
      </c>
      <c r="K37" s="18"/>
    </row>
    <row r="39" spans="1:14" s="2" customFormat="1" ht="27.75" customHeight="1" thickBot="1" x14ac:dyDescent="0.35">
      <c r="A39" s="24" t="s">
        <v>92</v>
      </c>
      <c r="G39" s="3"/>
      <c r="I39" s="3"/>
      <c r="J39" s="3"/>
      <c r="K39" s="3"/>
      <c r="L39" s="3"/>
      <c r="M39" s="3"/>
      <c r="N39" s="3"/>
    </row>
    <row r="40" spans="1:14" ht="30" x14ac:dyDescent="0.25">
      <c r="A40" s="122" t="s">
        <v>78</v>
      </c>
      <c r="B40" s="122" t="s">
        <v>1</v>
      </c>
      <c r="C40" s="135" t="s">
        <v>74</v>
      </c>
      <c r="D40" s="136" t="s">
        <v>3</v>
      </c>
      <c r="E40" s="181"/>
      <c r="F40" s="181"/>
      <c r="G40" s="122" t="s">
        <v>75</v>
      </c>
    </row>
    <row r="41" spans="1:14" x14ac:dyDescent="0.25">
      <c r="A41" s="123" t="s">
        <v>77</v>
      </c>
      <c r="B41" s="123">
        <v>35.67</v>
      </c>
      <c r="C41" s="134">
        <f t="shared" ref="C41:C47" si="3">D41/B41</f>
        <v>103802.369823381</v>
      </c>
      <c r="D41" s="124">
        <f t="shared" ref="D41:D47" si="4">D3*0.98</f>
        <v>3702630.5316000003</v>
      </c>
      <c r="E41" s="182"/>
      <c r="F41" s="182"/>
      <c r="G41" s="123" t="s">
        <v>11</v>
      </c>
      <c r="K41" s="18"/>
    </row>
    <row r="42" spans="1:14" ht="15.75" thickBot="1" x14ac:dyDescent="0.3">
      <c r="A42" s="128" t="s">
        <v>69</v>
      </c>
      <c r="B42" s="128">
        <v>37.090000000000003</v>
      </c>
      <c r="C42" s="129">
        <f t="shared" si="3"/>
        <v>102980.1475653815</v>
      </c>
      <c r="D42" s="130">
        <f t="shared" si="4"/>
        <v>3819533.6732000001</v>
      </c>
      <c r="E42" s="183"/>
      <c r="F42" s="183"/>
      <c r="G42" s="128" t="s">
        <v>11</v>
      </c>
      <c r="K42" s="18"/>
    </row>
    <row r="43" spans="1:14" ht="15.75" thickTop="1" x14ac:dyDescent="0.25">
      <c r="A43" s="131" t="s">
        <v>72</v>
      </c>
      <c r="B43" s="131">
        <v>56.58</v>
      </c>
      <c r="C43" s="132">
        <f t="shared" si="3"/>
        <v>88445.178402262289</v>
      </c>
      <c r="D43" s="133">
        <f t="shared" si="4"/>
        <v>5004228.1940000001</v>
      </c>
      <c r="E43" s="184"/>
      <c r="F43" s="184"/>
      <c r="G43" s="131" t="s">
        <v>58</v>
      </c>
      <c r="K43" s="18"/>
    </row>
    <row r="44" spans="1:14" ht="15.75" thickBot="1" x14ac:dyDescent="0.3">
      <c r="A44" s="128" t="s">
        <v>72</v>
      </c>
      <c r="B44" s="128">
        <v>58.22</v>
      </c>
      <c r="C44" s="129">
        <f t="shared" si="3"/>
        <v>88003.759292339411</v>
      </c>
      <c r="D44" s="130">
        <f t="shared" si="4"/>
        <v>5123578.8660000004</v>
      </c>
      <c r="E44" s="183"/>
      <c r="F44" s="183"/>
      <c r="G44" s="128" t="s">
        <v>58</v>
      </c>
      <c r="K44" s="18"/>
    </row>
    <row r="45" spans="1:14" ht="15.75" thickTop="1" x14ac:dyDescent="0.25">
      <c r="A45" s="125" t="s">
        <v>71</v>
      </c>
      <c r="B45" s="125">
        <v>37.549999999999997</v>
      </c>
      <c r="C45" s="126">
        <f t="shared" si="3"/>
        <v>101558.69970705725</v>
      </c>
      <c r="D45" s="127">
        <f t="shared" si="4"/>
        <v>3813529.1739999996</v>
      </c>
      <c r="E45" s="185"/>
      <c r="F45" s="185"/>
      <c r="G45" s="125" t="s">
        <v>58</v>
      </c>
      <c r="K45" s="18"/>
    </row>
    <row r="46" spans="1:14" x14ac:dyDescent="0.25">
      <c r="A46" s="118" t="s">
        <v>71</v>
      </c>
      <c r="B46" s="118">
        <v>56.58</v>
      </c>
      <c r="C46" s="112">
        <f t="shared" si="3"/>
        <v>87579.14800282786</v>
      </c>
      <c r="D46" s="113">
        <f t="shared" si="4"/>
        <v>4955228.1940000001</v>
      </c>
      <c r="E46" s="186"/>
      <c r="F46" s="186"/>
      <c r="G46" s="118" t="s">
        <v>58</v>
      </c>
      <c r="K46" s="18"/>
    </row>
    <row r="47" spans="1:14" ht="15.75" thickBot="1" x14ac:dyDescent="0.3">
      <c r="A47" s="119" t="s">
        <v>71</v>
      </c>
      <c r="B47" s="119">
        <v>58.22</v>
      </c>
      <c r="C47" s="114">
        <f t="shared" si="3"/>
        <v>87162.12411542426</v>
      </c>
      <c r="D47" s="115">
        <f t="shared" si="4"/>
        <v>5074578.8660000004</v>
      </c>
      <c r="E47" s="187"/>
      <c r="F47" s="187"/>
      <c r="G47" s="119" t="s">
        <v>58</v>
      </c>
      <c r="K47" s="18"/>
    </row>
    <row r="48" spans="1:14" ht="15.75" thickBot="1" x14ac:dyDescent="0.3">
      <c r="A48" s="137"/>
      <c r="B48" s="138"/>
      <c r="C48" s="139"/>
      <c r="D48" s="139"/>
      <c r="E48" s="139"/>
      <c r="F48" s="192" t="s">
        <v>97</v>
      </c>
      <c r="G48" s="140"/>
      <c r="K48" s="18"/>
    </row>
    <row r="49" spans="1:11" x14ac:dyDescent="0.25">
      <c r="A49" s="120" t="s">
        <v>76</v>
      </c>
      <c r="B49" s="120">
        <v>21.3</v>
      </c>
      <c r="C49" s="116">
        <f>D49/B49</f>
        <v>135253.34272300467</v>
      </c>
      <c r="D49" s="117">
        <f>D11*0.98</f>
        <v>2880896.1999999997</v>
      </c>
      <c r="E49" s="179">
        <f>F49/B49</f>
        <v>137553.81220657277</v>
      </c>
      <c r="F49" s="179">
        <f>F11*0.98</f>
        <v>2929896.1999999997</v>
      </c>
      <c r="G49" s="120" t="s">
        <v>58</v>
      </c>
      <c r="K49" s="18"/>
    </row>
    <row r="50" spans="1:11" ht="15.75" thickBot="1" x14ac:dyDescent="0.3">
      <c r="A50" s="119" t="s">
        <v>76</v>
      </c>
      <c r="B50" s="119">
        <v>37</v>
      </c>
      <c r="C50" s="114">
        <f>D50/B50</f>
        <v>107647.70270270271</v>
      </c>
      <c r="D50" s="115">
        <f>D12*0.98</f>
        <v>3982965</v>
      </c>
      <c r="E50" s="178">
        <f>F50/B50</f>
        <v>108972.02702702703</v>
      </c>
      <c r="F50" s="178">
        <f>F12*0.98</f>
        <v>4031965</v>
      </c>
      <c r="G50" s="119" t="s">
        <v>58</v>
      </c>
      <c r="K50" s="18"/>
    </row>
    <row r="51" spans="1:11" ht="15.75" thickBot="1" x14ac:dyDescent="0.3">
      <c r="A51" s="137"/>
      <c r="B51" s="139"/>
      <c r="C51" s="139"/>
      <c r="D51" s="139"/>
      <c r="E51" s="139"/>
      <c r="F51" s="139"/>
      <c r="G51" s="140"/>
      <c r="K51" s="18"/>
    </row>
    <row r="52" spans="1:11" ht="42" customHeight="1" x14ac:dyDescent="0.25">
      <c r="A52" s="159" t="s">
        <v>79</v>
      </c>
      <c r="B52" s="120">
        <v>74.2</v>
      </c>
      <c r="C52" s="161">
        <f>D52/B52</f>
        <v>72179.24528301887</v>
      </c>
      <c r="D52" s="164">
        <f>D14*0.98</f>
        <v>5355700</v>
      </c>
      <c r="E52" s="188"/>
      <c r="F52" s="188"/>
      <c r="G52" s="120" t="s">
        <v>11</v>
      </c>
      <c r="H52" s="1" t="s">
        <v>81</v>
      </c>
      <c r="I52" t="s">
        <v>86</v>
      </c>
      <c r="K52" s="18"/>
    </row>
    <row r="53" spans="1:11" ht="15" customHeight="1" x14ac:dyDescent="0.25">
      <c r="A53" s="195" t="s">
        <v>88</v>
      </c>
      <c r="B53" s="118">
        <v>136</v>
      </c>
      <c r="C53" s="162">
        <f>D53/B53</f>
        <v>46838.23529411765</v>
      </c>
      <c r="D53" s="165">
        <f>D15*0.98</f>
        <v>6370000</v>
      </c>
      <c r="E53" s="189"/>
      <c r="F53" s="189"/>
      <c r="G53" s="118" t="s">
        <v>70</v>
      </c>
      <c r="H53" s="1" t="s">
        <v>82</v>
      </c>
      <c r="K53" s="18"/>
    </row>
    <row r="54" spans="1:11" ht="30" customHeight="1" x14ac:dyDescent="0.25">
      <c r="A54" s="196"/>
      <c r="B54" s="118">
        <v>136</v>
      </c>
      <c r="C54" s="162">
        <f>D54/B54</f>
        <v>47919.117647058825</v>
      </c>
      <c r="D54" s="165">
        <f>D16*0.98</f>
        <v>6517000</v>
      </c>
      <c r="E54" s="189"/>
      <c r="F54" s="189"/>
      <c r="G54" s="118" t="s">
        <v>73</v>
      </c>
      <c r="H54" s="1" t="s">
        <v>80</v>
      </c>
      <c r="K54" s="18"/>
    </row>
    <row r="55" spans="1:11" x14ac:dyDescent="0.25">
      <c r="A55" s="167" t="s">
        <v>87</v>
      </c>
      <c r="B55" s="125">
        <v>136</v>
      </c>
      <c r="C55" s="168">
        <f>D55/B55</f>
        <v>58727.941176470587</v>
      </c>
      <c r="D55" s="169">
        <f>D17*0.98</f>
        <v>7987000</v>
      </c>
      <c r="E55" s="190"/>
      <c r="F55" s="190"/>
      <c r="G55" s="125" t="s">
        <v>11</v>
      </c>
      <c r="H55" s="1" t="s">
        <v>82</v>
      </c>
      <c r="I55" t="s">
        <v>86</v>
      </c>
      <c r="J55" s="170" t="s">
        <v>89</v>
      </c>
    </row>
    <row r="56" spans="1:11" ht="15.75" thickBot="1" x14ac:dyDescent="0.3">
      <c r="A56" s="158" t="s">
        <v>87</v>
      </c>
      <c r="B56" s="160">
        <v>136</v>
      </c>
      <c r="C56" s="163">
        <f>D56/B56</f>
        <v>59808.823529411762</v>
      </c>
      <c r="D56" s="166">
        <f>D18*0.98</f>
        <v>8134000</v>
      </c>
      <c r="E56" s="191"/>
      <c r="F56" s="191"/>
      <c r="G56" s="160" t="s">
        <v>11</v>
      </c>
      <c r="H56" s="1" t="s">
        <v>80</v>
      </c>
      <c r="I56" t="s">
        <v>86</v>
      </c>
      <c r="J56" s="170" t="s">
        <v>89</v>
      </c>
    </row>
  </sheetData>
  <mergeCells count="3">
    <mergeCell ref="A15:A16"/>
    <mergeCell ref="A34:A35"/>
    <mergeCell ref="A53:A54"/>
  </mergeCells>
  <pageMargins left="0.31496062992125984" right="0.11811023622047245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65"/>
  <sheetViews>
    <sheetView tabSelected="1" zoomScale="90" zoomScaleNormal="90" workbookViewId="0">
      <selection activeCell="D11" sqref="D11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3" width="11.140625" customWidth="1"/>
    <col min="14" max="14" width="12.140625" customWidth="1"/>
    <col min="16" max="16" width="11.140625" customWidth="1"/>
  </cols>
  <sheetData>
    <row r="1" spans="1:15" s="2" customFormat="1" ht="27.75" customHeight="1" thickBot="1" x14ac:dyDescent="0.35">
      <c r="A1" s="24" t="s">
        <v>98</v>
      </c>
      <c r="E1" s="3"/>
      <c r="G1" s="3"/>
      <c r="H1" s="3"/>
      <c r="I1" s="3"/>
      <c r="J1" s="3"/>
      <c r="K1" s="3"/>
      <c r="L1" s="3"/>
    </row>
    <row r="2" spans="1:15" ht="45" customHeight="1" thickBot="1" x14ac:dyDescent="0.3">
      <c r="A2" s="19" t="s">
        <v>0</v>
      </c>
      <c r="B2" s="20" t="s">
        <v>50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15</v>
      </c>
      <c r="H2" s="20" t="s">
        <v>3</v>
      </c>
      <c r="I2" s="21" t="s">
        <v>16</v>
      </c>
      <c r="J2" s="20" t="s">
        <v>3</v>
      </c>
      <c r="K2" s="22" t="s">
        <v>2</v>
      </c>
      <c r="L2" s="89"/>
    </row>
    <row r="3" spans="1:15" x14ac:dyDescent="0.25">
      <c r="A3" s="84" t="s">
        <v>10</v>
      </c>
      <c r="B3" s="85">
        <v>21.6</v>
      </c>
      <c r="C3" s="86">
        <v>129609.25925925899</v>
      </c>
      <c r="D3" s="121">
        <f>C3*B3</f>
        <v>2799559.9999999944</v>
      </c>
      <c r="E3" s="86">
        <v>130109.25925925899</v>
      </c>
      <c r="F3" s="121">
        <f>E3*B3</f>
        <v>2810359.9999999944</v>
      </c>
      <c r="G3" s="86">
        <v>130609.25925925899</v>
      </c>
      <c r="H3" s="121">
        <f>G3*B3</f>
        <v>2821159.9999999944</v>
      </c>
      <c r="I3" s="86">
        <v>130109.25925925899</v>
      </c>
      <c r="J3" s="121">
        <f>I3*B3</f>
        <v>2810359.9999999944</v>
      </c>
      <c r="K3" s="87" t="s">
        <v>11</v>
      </c>
      <c r="L3" s="36"/>
      <c r="O3" s="18"/>
    </row>
    <row r="4" spans="1:15" ht="15.75" thickBot="1" x14ac:dyDescent="0.3">
      <c r="A4" s="27" t="s">
        <v>9</v>
      </c>
      <c r="B4" s="28">
        <v>37.549999999999997</v>
      </c>
      <c r="C4" s="55">
        <v>106626.23169107862</v>
      </c>
      <c r="D4" s="60">
        <f t="shared" ref="D4:D21" si="0">C4*B4</f>
        <v>4003815.0000000019</v>
      </c>
      <c r="E4" s="55">
        <v>107126.23169107862</v>
      </c>
      <c r="F4" s="60">
        <f t="shared" ref="F4:F21" si="1">E4*B4</f>
        <v>4022590.0000000019</v>
      </c>
      <c r="G4" s="55">
        <v>107626.23169107862</v>
      </c>
      <c r="H4" s="60">
        <f t="shared" ref="H4:H21" si="2">G4*B4</f>
        <v>4041365.0000000019</v>
      </c>
      <c r="I4" s="55">
        <v>107126.23169107862</v>
      </c>
      <c r="J4" s="60">
        <f t="shared" ref="J4:J21" si="3">I4*B4</f>
        <v>4022590.0000000019</v>
      </c>
      <c r="K4" s="53" t="s">
        <v>11</v>
      </c>
      <c r="L4" s="36"/>
      <c r="O4" s="18"/>
    </row>
    <row r="5" spans="1:15" ht="15.75" thickBot="1" x14ac:dyDescent="0.3">
      <c r="A5" s="141" t="s">
        <v>45</v>
      </c>
      <c r="B5" s="142">
        <v>21.6</v>
      </c>
      <c r="C5" s="143">
        <v>129609.25925925899</v>
      </c>
      <c r="D5" s="197">
        <f t="shared" si="0"/>
        <v>2799559.9999999944</v>
      </c>
      <c r="E5" s="143">
        <v>130109.25925925899</v>
      </c>
      <c r="F5" s="197">
        <f t="shared" si="1"/>
        <v>2810359.9999999944</v>
      </c>
      <c r="G5" s="143">
        <v>130609.25925925899</v>
      </c>
      <c r="H5" s="197">
        <f t="shared" si="2"/>
        <v>2821159.9999999944</v>
      </c>
      <c r="I5" s="143">
        <v>130109.25925925899</v>
      </c>
      <c r="J5" s="197">
        <f t="shared" si="3"/>
        <v>2810359.9999999944</v>
      </c>
      <c r="K5" s="144" t="s">
        <v>11</v>
      </c>
      <c r="L5" s="36"/>
      <c r="O5" s="18"/>
    </row>
    <row r="6" spans="1:15" x14ac:dyDescent="0.25">
      <c r="A6" s="9" t="s">
        <v>12</v>
      </c>
      <c r="B6" s="16">
        <v>21.6</v>
      </c>
      <c r="C6" s="23">
        <v>143233.33333333305</v>
      </c>
      <c r="D6" s="13">
        <f t="shared" si="0"/>
        <v>3093839.9999999939</v>
      </c>
      <c r="E6" s="23">
        <v>143733.33333333305</v>
      </c>
      <c r="F6" s="13">
        <f t="shared" si="1"/>
        <v>3104639.9999999939</v>
      </c>
      <c r="G6" s="23">
        <v>144233.33333333305</v>
      </c>
      <c r="H6" s="13">
        <f t="shared" si="2"/>
        <v>3115439.9999999939</v>
      </c>
      <c r="I6" s="23">
        <v>143733.33333333305</v>
      </c>
      <c r="J6" s="13">
        <f t="shared" si="3"/>
        <v>3104639.9999999939</v>
      </c>
      <c r="K6" s="10" t="s">
        <v>18</v>
      </c>
      <c r="L6" s="36"/>
      <c r="O6" s="18"/>
    </row>
    <row r="7" spans="1:15" x14ac:dyDescent="0.25">
      <c r="A7" s="7" t="s">
        <v>13</v>
      </c>
      <c r="B7" s="15">
        <v>37.549999999999997</v>
      </c>
      <c r="C7" s="23">
        <v>115134.02130492682</v>
      </c>
      <c r="D7" s="13">
        <f t="shared" si="0"/>
        <v>4323282.5000000019</v>
      </c>
      <c r="E7" s="23">
        <v>115634.02130492682</v>
      </c>
      <c r="F7" s="13">
        <f t="shared" si="1"/>
        <v>4342057.5000000019</v>
      </c>
      <c r="G7" s="23">
        <v>116134.02130492682</v>
      </c>
      <c r="H7" s="13">
        <f t="shared" si="2"/>
        <v>4360832.5000000019</v>
      </c>
      <c r="I7" s="23">
        <v>115634.02130492682</v>
      </c>
      <c r="J7" s="13">
        <f t="shared" si="3"/>
        <v>4342057.5000000019</v>
      </c>
      <c r="K7" s="10" t="s">
        <v>18</v>
      </c>
      <c r="L7" s="36"/>
      <c r="O7" s="18"/>
    </row>
    <row r="8" spans="1:15" x14ac:dyDescent="0.25">
      <c r="A8" s="7" t="s">
        <v>14</v>
      </c>
      <c r="B8" s="15">
        <v>56.58</v>
      </c>
      <c r="C8" s="23">
        <v>99353.340402969217</v>
      </c>
      <c r="D8" s="13">
        <f t="shared" si="0"/>
        <v>5621411.9999999981</v>
      </c>
      <c r="E8" s="23">
        <v>99853.340402969217</v>
      </c>
      <c r="F8" s="13">
        <f t="shared" si="1"/>
        <v>5649701.9999999981</v>
      </c>
      <c r="G8" s="23">
        <v>100353.34040296922</v>
      </c>
      <c r="H8" s="13">
        <f t="shared" si="2"/>
        <v>5677991.9999999981</v>
      </c>
      <c r="I8" s="23">
        <v>99853.340402969217</v>
      </c>
      <c r="J8" s="13">
        <f t="shared" si="3"/>
        <v>5649701.9999999981</v>
      </c>
      <c r="K8" s="10" t="s">
        <v>18</v>
      </c>
      <c r="L8" s="36"/>
      <c r="O8" s="18"/>
    </row>
    <row r="9" spans="1:15" ht="15.75" thickBot="1" x14ac:dyDescent="0.3">
      <c r="A9" s="27" t="s">
        <v>14</v>
      </c>
      <c r="B9" s="28">
        <v>58.22</v>
      </c>
      <c r="C9" s="29">
        <v>98679.302645139091</v>
      </c>
      <c r="D9" s="88">
        <f t="shared" si="0"/>
        <v>5745108.9999999981</v>
      </c>
      <c r="E9" s="29">
        <v>99679.302645139091</v>
      </c>
      <c r="F9" s="88">
        <f t="shared" si="1"/>
        <v>5803328.9999999981</v>
      </c>
      <c r="G9" s="29">
        <v>99679.302645139091</v>
      </c>
      <c r="H9" s="88">
        <f t="shared" si="2"/>
        <v>5803328.9999999981</v>
      </c>
      <c r="I9" s="29">
        <v>99179.302645139091</v>
      </c>
      <c r="J9" s="25">
        <f t="shared" si="3"/>
        <v>5774218.9999999981</v>
      </c>
      <c r="K9" s="26" t="s">
        <v>18</v>
      </c>
      <c r="L9" s="36"/>
      <c r="O9" s="18"/>
    </row>
    <row r="10" spans="1:15" ht="18.75" customHeight="1" x14ac:dyDescent="0.25">
      <c r="A10" s="9" t="s">
        <v>19</v>
      </c>
      <c r="B10" s="16">
        <v>21.6</v>
      </c>
      <c r="C10" s="23">
        <v>131924.07407407407</v>
      </c>
      <c r="D10" s="13">
        <f t="shared" si="0"/>
        <v>2849560</v>
      </c>
      <c r="E10" s="23">
        <v>132424.07407407407</v>
      </c>
      <c r="F10" s="13">
        <f t="shared" si="1"/>
        <v>2860360</v>
      </c>
      <c r="G10" s="23">
        <v>132924.07407407407</v>
      </c>
      <c r="H10" s="13">
        <f t="shared" si="2"/>
        <v>2871160</v>
      </c>
      <c r="I10" s="23">
        <v>132424.07407407407</v>
      </c>
      <c r="J10" s="13">
        <f t="shared" si="3"/>
        <v>2860360</v>
      </c>
      <c r="K10" s="10" t="s">
        <v>17</v>
      </c>
      <c r="L10" s="36"/>
      <c r="O10" s="18"/>
    </row>
    <row r="11" spans="1:15" x14ac:dyDescent="0.25">
      <c r="A11" s="7" t="s">
        <v>20</v>
      </c>
      <c r="B11" s="15">
        <v>37.549999999999997</v>
      </c>
      <c r="C11" s="23">
        <v>107957.7896138482</v>
      </c>
      <c r="D11" s="13">
        <f t="shared" si="0"/>
        <v>4053814.9999999995</v>
      </c>
      <c r="E11" s="23">
        <v>108457.7896138482</v>
      </c>
      <c r="F11" s="13">
        <f t="shared" si="1"/>
        <v>4072589.9999999995</v>
      </c>
      <c r="G11" s="23">
        <v>108957.7896138482</v>
      </c>
      <c r="H11" s="13">
        <f t="shared" si="2"/>
        <v>4091364.9999999995</v>
      </c>
      <c r="I11" s="23">
        <v>108457.7896138482</v>
      </c>
      <c r="J11" s="13">
        <f t="shared" si="3"/>
        <v>4072589.9999999995</v>
      </c>
      <c r="K11" s="10" t="s">
        <v>17</v>
      </c>
      <c r="L11" s="36"/>
      <c r="O11" s="18"/>
    </row>
    <row r="12" spans="1:15" x14ac:dyDescent="0.25">
      <c r="A12" s="7" t="s">
        <v>21</v>
      </c>
      <c r="B12" s="15">
        <v>56.58</v>
      </c>
      <c r="C12" s="23">
        <v>94568.522446094023</v>
      </c>
      <c r="D12" s="13">
        <f t="shared" si="0"/>
        <v>5350687</v>
      </c>
      <c r="E12" s="23">
        <v>95068.522446094023</v>
      </c>
      <c r="F12" s="13">
        <f t="shared" si="1"/>
        <v>5378977</v>
      </c>
      <c r="G12" s="23">
        <v>95568.522446094023</v>
      </c>
      <c r="H12" s="13">
        <f t="shared" si="2"/>
        <v>5407267</v>
      </c>
      <c r="I12" s="23">
        <v>95068.522446094023</v>
      </c>
      <c r="J12" s="13">
        <f t="shared" si="3"/>
        <v>5378977</v>
      </c>
      <c r="K12" s="10" t="s">
        <v>17</v>
      </c>
      <c r="L12" s="36"/>
      <c r="O12" s="18"/>
    </row>
    <row r="13" spans="1:15" ht="15.75" thickBot="1" x14ac:dyDescent="0.3">
      <c r="A13" s="27" t="s">
        <v>21</v>
      </c>
      <c r="B13" s="28">
        <v>58.22</v>
      </c>
      <c r="C13" s="29">
        <v>93994.057025077302</v>
      </c>
      <c r="D13" s="88">
        <f t="shared" si="0"/>
        <v>5472334</v>
      </c>
      <c r="E13" s="29">
        <v>94494.057025077302</v>
      </c>
      <c r="F13" s="88">
        <f t="shared" si="1"/>
        <v>5501444</v>
      </c>
      <c r="G13" s="29">
        <v>94994.057025077302</v>
      </c>
      <c r="H13" s="88">
        <f t="shared" si="2"/>
        <v>5530554</v>
      </c>
      <c r="I13" s="29">
        <v>94494.057025077302</v>
      </c>
      <c r="J13" s="25">
        <f t="shared" si="3"/>
        <v>5501444</v>
      </c>
      <c r="K13" s="26" t="s">
        <v>17</v>
      </c>
      <c r="L13" s="36"/>
      <c r="O13" s="18"/>
    </row>
    <row r="14" spans="1:15" x14ac:dyDescent="0.25">
      <c r="A14" s="9" t="s">
        <v>24</v>
      </c>
      <c r="B14" s="16">
        <v>21.6</v>
      </c>
      <c r="C14" s="23">
        <v>131924.07407407407</v>
      </c>
      <c r="D14" s="13">
        <f t="shared" si="0"/>
        <v>2849560</v>
      </c>
      <c r="E14" s="23">
        <v>132424.07407407407</v>
      </c>
      <c r="F14" s="13">
        <f t="shared" si="1"/>
        <v>2860360</v>
      </c>
      <c r="G14" s="23">
        <v>132924.07407407407</v>
      </c>
      <c r="H14" s="13">
        <f t="shared" si="2"/>
        <v>2871160</v>
      </c>
      <c r="I14" s="23">
        <v>132424.07407407407</v>
      </c>
      <c r="J14" s="13">
        <f t="shared" si="3"/>
        <v>2860360</v>
      </c>
      <c r="K14" s="10" t="s">
        <v>27</v>
      </c>
      <c r="L14" s="36"/>
      <c r="O14" s="18"/>
    </row>
    <row r="15" spans="1:15" x14ac:dyDescent="0.25">
      <c r="A15" s="7" t="s">
        <v>25</v>
      </c>
      <c r="B15" s="15">
        <v>37.549999999999997</v>
      </c>
      <c r="C15" s="23">
        <v>113284.02130492682</v>
      </c>
      <c r="D15" s="13">
        <f t="shared" si="0"/>
        <v>4253815.0000000019</v>
      </c>
      <c r="E15" s="23">
        <v>113784.02130492682</v>
      </c>
      <c r="F15" s="13">
        <f t="shared" si="1"/>
        <v>4272590.0000000019</v>
      </c>
      <c r="G15" s="23">
        <v>114284.02130492682</v>
      </c>
      <c r="H15" s="13">
        <f t="shared" si="2"/>
        <v>4291365.0000000019</v>
      </c>
      <c r="I15" s="23">
        <v>113784.02130492682</v>
      </c>
      <c r="J15" s="13">
        <f t="shared" si="3"/>
        <v>4272590.0000000019</v>
      </c>
      <c r="K15" s="10" t="s">
        <v>23</v>
      </c>
      <c r="L15" s="36"/>
      <c r="O15" s="18"/>
    </row>
    <row r="16" spans="1:15" x14ac:dyDescent="0.25">
      <c r="A16" s="7" t="s">
        <v>26</v>
      </c>
      <c r="B16" s="15">
        <v>56.58</v>
      </c>
      <c r="C16" s="23">
        <v>97203.340402969217</v>
      </c>
      <c r="D16" s="13">
        <f t="shared" si="0"/>
        <v>5499764.9999999981</v>
      </c>
      <c r="E16" s="23">
        <v>97703.340402969217</v>
      </c>
      <c r="F16" s="13">
        <f t="shared" si="1"/>
        <v>5528054.9999999981</v>
      </c>
      <c r="G16" s="23">
        <v>98203.340402969217</v>
      </c>
      <c r="H16" s="13">
        <f t="shared" si="2"/>
        <v>5556344.9999999981</v>
      </c>
      <c r="I16" s="23">
        <v>97703.340402969217</v>
      </c>
      <c r="J16" s="13">
        <f t="shared" si="3"/>
        <v>5528054.9999999981</v>
      </c>
      <c r="K16" s="10" t="s">
        <v>23</v>
      </c>
      <c r="L16" s="36"/>
      <c r="O16" s="18"/>
    </row>
    <row r="17" spans="1:15" ht="16.5" customHeight="1" thickBot="1" x14ac:dyDescent="0.3">
      <c r="A17" s="27" t="s">
        <v>26</v>
      </c>
      <c r="B17" s="28">
        <v>58.22</v>
      </c>
      <c r="C17" s="29">
        <v>96529.302645139091</v>
      </c>
      <c r="D17" s="88">
        <f t="shared" si="0"/>
        <v>5619935.9999999981</v>
      </c>
      <c r="E17" s="29">
        <v>97029.302645139091</v>
      </c>
      <c r="F17" s="88">
        <f t="shared" si="1"/>
        <v>5649045.9999999981</v>
      </c>
      <c r="G17" s="29">
        <v>97529.302645139091</v>
      </c>
      <c r="H17" s="88">
        <f t="shared" si="2"/>
        <v>5678155.9999999981</v>
      </c>
      <c r="I17" s="29">
        <v>97029.302645139091</v>
      </c>
      <c r="J17" s="25">
        <f t="shared" si="3"/>
        <v>5649045.9999999981</v>
      </c>
      <c r="K17" s="26" t="s">
        <v>23</v>
      </c>
      <c r="L17" s="36"/>
      <c r="O17" s="18"/>
    </row>
    <row r="18" spans="1:15" x14ac:dyDescent="0.25">
      <c r="A18" s="9" t="s">
        <v>30</v>
      </c>
      <c r="B18" s="16">
        <v>21.6</v>
      </c>
      <c r="C18" s="23">
        <v>141183.33333333305</v>
      </c>
      <c r="D18" s="13">
        <f t="shared" si="0"/>
        <v>3049559.9999999939</v>
      </c>
      <c r="E18" s="23">
        <v>141683.33333333305</v>
      </c>
      <c r="F18" s="13">
        <f t="shared" si="1"/>
        <v>3060359.9999999939</v>
      </c>
      <c r="G18" s="23">
        <v>142183.33333333305</v>
      </c>
      <c r="H18" s="13">
        <f t="shared" si="2"/>
        <v>3071159.9999999939</v>
      </c>
      <c r="I18" s="23">
        <v>141683.33333333305</v>
      </c>
      <c r="J18" s="13">
        <f t="shared" si="3"/>
        <v>3060359.9999999939</v>
      </c>
      <c r="K18" s="10" t="s">
        <v>23</v>
      </c>
      <c r="L18" s="36"/>
      <c r="O18" s="18"/>
    </row>
    <row r="19" spans="1:15" x14ac:dyDescent="0.25">
      <c r="A19" s="7" t="s">
        <v>31</v>
      </c>
      <c r="B19" s="15">
        <v>37.549999999999997</v>
      </c>
      <c r="C19" s="23">
        <v>113284.02130492682</v>
      </c>
      <c r="D19" s="13">
        <f t="shared" si="0"/>
        <v>4253815.0000000019</v>
      </c>
      <c r="E19" s="23">
        <v>113784.02130492682</v>
      </c>
      <c r="F19" s="13">
        <f t="shared" si="1"/>
        <v>4272590.0000000019</v>
      </c>
      <c r="G19" s="23">
        <v>114284.02130492682</v>
      </c>
      <c r="H19" s="13">
        <f t="shared" si="2"/>
        <v>4291365.0000000019</v>
      </c>
      <c r="I19" s="23">
        <v>113784.02130492682</v>
      </c>
      <c r="J19" s="13">
        <f t="shared" si="3"/>
        <v>4272590.0000000019</v>
      </c>
      <c r="K19" s="10" t="s">
        <v>23</v>
      </c>
      <c r="L19" s="36"/>
      <c r="O19" s="18"/>
    </row>
    <row r="20" spans="1:15" x14ac:dyDescent="0.25">
      <c r="A20" s="7" t="s">
        <v>32</v>
      </c>
      <c r="B20" s="15">
        <v>56.58</v>
      </c>
      <c r="C20" s="23">
        <v>97203.340402969217</v>
      </c>
      <c r="D20" s="13">
        <f t="shared" si="0"/>
        <v>5499764.9999999981</v>
      </c>
      <c r="E20" s="23">
        <v>97703.340402969217</v>
      </c>
      <c r="F20" s="13">
        <f t="shared" si="1"/>
        <v>5528054.9999999981</v>
      </c>
      <c r="G20" s="23">
        <v>98203.340402969217</v>
      </c>
      <c r="H20" s="13">
        <f t="shared" si="2"/>
        <v>5556344.9999999981</v>
      </c>
      <c r="I20" s="23">
        <v>97703.340402969217</v>
      </c>
      <c r="J20" s="13">
        <f t="shared" si="3"/>
        <v>5528054.9999999981</v>
      </c>
      <c r="K20" s="10" t="s">
        <v>23</v>
      </c>
      <c r="L20" s="36"/>
      <c r="O20" s="18"/>
    </row>
    <row r="21" spans="1:15" ht="15.75" thickBot="1" x14ac:dyDescent="0.3">
      <c r="A21" s="27" t="s">
        <v>32</v>
      </c>
      <c r="B21" s="28">
        <v>58.22</v>
      </c>
      <c r="C21" s="29">
        <v>96529.302645139091</v>
      </c>
      <c r="D21" s="88">
        <f t="shared" si="0"/>
        <v>5619935.9999999981</v>
      </c>
      <c r="E21" s="29">
        <v>97029.302645139091</v>
      </c>
      <c r="F21" s="88">
        <f t="shared" si="1"/>
        <v>5649045.9999999981</v>
      </c>
      <c r="G21" s="29">
        <v>97529.302645139091</v>
      </c>
      <c r="H21" s="88">
        <f t="shared" si="2"/>
        <v>5678155.9999999981</v>
      </c>
      <c r="I21" s="29">
        <v>97029.302645139091</v>
      </c>
      <c r="J21" s="25">
        <f t="shared" si="3"/>
        <v>5649045.9999999981</v>
      </c>
      <c r="K21" s="26" t="s">
        <v>23</v>
      </c>
      <c r="L21" s="36"/>
      <c r="O21" s="18"/>
    </row>
    <row r="22" spans="1:15" x14ac:dyDescent="0.25">
      <c r="D22" s="18"/>
    </row>
    <row r="23" spans="1:15" s="2" customFormat="1" ht="27.75" customHeight="1" thickBot="1" x14ac:dyDescent="0.35">
      <c r="A23" s="24" t="s">
        <v>99</v>
      </c>
      <c r="E23" s="3"/>
      <c r="G23" s="3"/>
      <c r="H23" s="3"/>
      <c r="I23" s="3"/>
      <c r="J23" s="3"/>
      <c r="K23" s="3"/>
      <c r="L23" s="3"/>
    </row>
    <row r="24" spans="1:15" ht="45" customHeight="1" thickBot="1" x14ac:dyDescent="0.3">
      <c r="A24" s="19" t="s">
        <v>0</v>
      </c>
      <c r="B24" s="20" t="s">
        <v>50</v>
      </c>
      <c r="C24" s="21" t="s">
        <v>8</v>
      </c>
      <c r="D24" s="20" t="s">
        <v>3</v>
      </c>
      <c r="E24" s="21" t="s">
        <v>7</v>
      </c>
      <c r="F24" s="20" t="s">
        <v>3</v>
      </c>
      <c r="G24" s="21" t="s">
        <v>15</v>
      </c>
      <c r="H24" s="20" t="s">
        <v>3</v>
      </c>
      <c r="I24" s="21" t="s">
        <v>16</v>
      </c>
      <c r="J24" s="20" t="s">
        <v>3</v>
      </c>
      <c r="K24" s="22" t="s">
        <v>2</v>
      </c>
    </row>
    <row r="25" spans="1:15" x14ac:dyDescent="0.25">
      <c r="A25" s="84" t="s">
        <v>10</v>
      </c>
      <c r="B25" s="85">
        <v>21.6</v>
      </c>
      <c r="C25" s="86">
        <f>D25/B25</f>
        <v>137385.81481481454</v>
      </c>
      <c r="D25" s="145">
        <v>2967533.599999994</v>
      </c>
      <c r="E25" s="86">
        <f>F25/B25</f>
        <v>137915.81481481454</v>
      </c>
      <c r="F25" s="145">
        <v>2978981.599999994</v>
      </c>
      <c r="G25" s="86">
        <f>H25/B25</f>
        <v>138445.81481481454</v>
      </c>
      <c r="H25" s="145">
        <v>2990429.599999994</v>
      </c>
      <c r="I25" s="86">
        <f>J25/B25</f>
        <v>137915.81481481454</v>
      </c>
      <c r="J25" s="145">
        <v>2978981.599999994</v>
      </c>
      <c r="K25" s="87" t="s">
        <v>11</v>
      </c>
      <c r="N25" s="111"/>
    </row>
    <row r="26" spans="1:15" ht="15.75" thickBot="1" x14ac:dyDescent="0.3">
      <c r="A26" s="27" t="s">
        <v>9</v>
      </c>
      <c r="B26" s="28">
        <v>37.549999999999997</v>
      </c>
      <c r="C26" s="55">
        <f t="shared" ref="C26:C43" si="4">D26/B26</f>
        <v>113023.80559254334</v>
      </c>
      <c r="D26" s="146">
        <v>4244043.9000000022</v>
      </c>
      <c r="E26" s="55">
        <f t="shared" ref="E26:E43" si="5">F26/B26</f>
        <v>113553.80559254334</v>
      </c>
      <c r="F26" s="146">
        <v>4263945.4000000022</v>
      </c>
      <c r="G26" s="55">
        <f t="shared" ref="G26:G43" si="6">H26/B26</f>
        <v>114083.80559254334</v>
      </c>
      <c r="H26" s="146">
        <v>4283846.9000000022</v>
      </c>
      <c r="I26" s="55">
        <f>J26/B26</f>
        <v>113553.80559254334</v>
      </c>
      <c r="J26" s="146">
        <v>4263945.4000000022</v>
      </c>
      <c r="K26" s="53" t="s">
        <v>11</v>
      </c>
      <c r="N26" s="111"/>
    </row>
    <row r="27" spans="1:15" ht="15.75" thickBot="1" x14ac:dyDescent="0.3">
      <c r="A27" s="141" t="s">
        <v>45</v>
      </c>
      <c r="B27" s="142">
        <v>21.6</v>
      </c>
      <c r="C27" s="143">
        <f t="shared" si="4"/>
        <v>137385.81481481454</v>
      </c>
      <c r="D27" s="147">
        <v>2967533.599999994</v>
      </c>
      <c r="E27" s="143">
        <f t="shared" si="5"/>
        <v>137915.81481481454</v>
      </c>
      <c r="F27" s="147">
        <v>2978981.599999994</v>
      </c>
      <c r="G27" s="143">
        <f t="shared" si="6"/>
        <v>138445.81481481454</v>
      </c>
      <c r="H27" s="147">
        <v>2990429.599999994</v>
      </c>
      <c r="I27" s="143">
        <f t="shared" ref="I27:I43" si="7">J27/B27</f>
        <v>137915.81481481454</v>
      </c>
      <c r="J27" s="147">
        <v>2978981.599999994</v>
      </c>
      <c r="K27" s="144" t="s">
        <v>11</v>
      </c>
      <c r="N27" s="111"/>
    </row>
    <row r="28" spans="1:15" x14ac:dyDescent="0.25">
      <c r="A28" s="9" t="s">
        <v>12</v>
      </c>
      <c r="B28" s="16">
        <v>21.6</v>
      </c>
      <c r="C28" s="23">
        <f t="shared" si="4"/>
        <v>151827.33333333305</v>
      </c>
      <c r="D28" s="148">
        <v>3279470.3999999939</v>
      </c>
      <c r="E28" s="23">
        <f t="shared" si="5"/>
        <v>152357.33333333305</v>
      </c>
      <c r="F28" s="148">
        <v>3290918.3999999939</v>
      </c>
      <c r="G28" s="23">
        <f t="shared" si="6"/>
        <v>152887.33333333305</v>
      </c>
      <c r="H28" s="148">
        <v>3302366.3999999939</v>
      </c>
      <c r="I28" s="23">
        <f t="shared" si="7"/>
        <v>152357.33333333305</v>
      </c>
      <c r="J28" s="148">
        <v>3290918.3999999939</v>
      </c>
      <c r="K28" s="10" t="s">
        <v>18</v>
      </c>
      <c r="N28" s="111"/>
    </row>
    <row r="29" spans="1:15" x14ac:dyDescent="0.25">
      <c r="A29" s="7" t="s">
        <v>13</v>
      </c>
      <c r="B29" s="15">
        <v>37.549999999999997</v>
      </c>
      <c r="C29" s="23">
        <f t="shared" si="4"/>
        <v>122042.06258322243</v>
      </c>
      <c r="D29" s="148">
        <v>4582679.450000002</v>
      </c>
      <c r="E29" s="23">
        <f t="shared" si="5"/>
        <v>122572.06258322243</v>
      </c>
      <c r="F29" s="148">
        <v>4602580.950000002</v>
      </c>
      <c r="G29" s="23">
        <f t="shared" si="6"/>
        <v>123102.06258322243</v>
      </c>
      <c r="H29" s="148">
        <v>4622482.450000002</v>
      </c>
      <c r="I29" s="23">
        <f t="shared" si="7"/>
        <v>122572.06258322243</v>
      </c>
      <c r="J29" s="148">
        <v>4602580.950000002</v>
      </c>
      <c r="K29" s="10" t="s">
        <v>18</v>
      </c>
      <c r="N29" s="111"/>
    </row>
    <row r="30" spans="1:15" x14ac:dyDescent="0.25">
      <c r="A30" s="7" t="s">
        <v>14</v>
      </c>
      <c r="B30" s="15">
        <v>56.58</v>
      </c>
      <c r="C30" s="23">
        <f t="shared" si="4"/>
        <v>105314.54082714737</v>
      </c>
      <c r="D30" s="148">
        <v>5958696.7199999979</v>
      </c>
      <c r="E30" s="23">
        <f t="shared" si="5"/>
        <v>105844.54082714737</v>
      </c>
      <c r="F30" s="148">
        <v>5988684.1199999982</v>
      </c>
      <c r="G30" s="23">
        <f t="shared" si="6"/>
        <v>106374.54082714739</v>
      </c>
      <c r="H30" s="148">
        <v>6018671.5199999986</v>
      </c>
      <c r="I30" s="23">
        <f t="shared" si="7"/>
        <v>105844.54082714737</v>
      </c>
      <c r="J30" s="148">
        <v>5988684.1199999982</v>
      </c>
      <c r="K30" s="10" t="s">
        <v>18</v>
      </c>
      <c r="N30" s="111"/>
    </row>
    <row r="31" spans="1:15" ht="15.75" thickBot="1" x14ac:dyDescent="0.3">
      <c r="A31" s="27" t="s">
        <v>14</v>
      </c>
      <c r="B31" s="28">
        <v>58.22</v>
      </c>
      <c r="C31" s="29">
        <f t="shared" si="4"/>
        <v>104600.06080384745</v>
      </c>
      <c r="D31" s="149">
        <v>6089815.5399999982</v>
      </c>
      <c r="E31" s="29">
        <f t="shared" si="5"/>
        <v>105660.06080384745</v>
      </c>
      <c r="F31" s="149">
        <v>6151528.7399999984</v>
      </c>
      <c r="G31" s="29">
        <f t="shared" si="6"/>
        <v>105660.06080384745</v>
      </c>
      <c r="H31" s="149">
        <v>6151528.7399999984</v>
      </c>
      <c r="I31" s="29">
        <f t="shared" si="7"/>
        <v>105130.06080384746</v>
      </c>
      <c r="J31" s="150">
        <v>6120672.1399999987</v>
      </c>
      <c r="K31" s="26" t="s">
        <v>18</v>
      </c>
      <c r="N31" s="111"/>
    </row>
    <row r="32" spans="1:15" x14ac:dyDescent="0.25">
      <c r="A32" s="9" t="s">
        <v>19</v>
      </c>
      <c r="B32" s="16">
        <v>21.6</v>
      </c>
      <c r="C32" s="23">
        <f t="shared" si="4"/>
        <v>139839.51851851851</v>
      </c>
      <c r="D32" s="148">
        <v>3020533.6</v>
      </c>
      <c r="E32" s="23">
        <f t="shared" si="5"/>
        <v>140369.51851851851</v>
      </c>
      <c r="F32" s="148">
        <v>3031981.6</v>
      </c>
      <c r="G32" s="23">
        <f t="shared" si="6"/>
        <v>140899.51851851851</v>
      </c>
      <c r="H32" s="148">
        <v>3043429.6</v>
      </c>
      <c r="I32" s="23">
        <f t="shared" si="7"/>
        <v>140369.51851851851</v>
      </c>
      <c r="J32" s="148">
        <v>3031981.6</v>
      </c>
      <c r="K32" s="10" t="s">
        <v>17</v>
      </c>
      <c r="N32" s="111"/>
    </row>
    <row r="33" spans="1:14" x14ac:dyDescent="0.25">
      <c r="A33" s="7" t="s">
        <v>20</v>
      </c>
      <c r="B33" s="15">
        <v>37.549999999999997</v>
      </c>
      <c r="C33" s="23">
        <f t="shared" si="4"/>
        <v>114435.25699067909</v>
      </c>
      <c r="D33" s="148">
        <v>4297043.8999999994</v>
      </c>
      <c r="E33" s="23">
        <f t="shared" si="5"/>
        <v>114965.25699067909</v>
      </c>
      <c r="F33" s="148">
        <v>4316945.3999999994</v>
      </c>
      <c r="G33" s="23">
        <f t="shared" si="6"/>
        <v>115495.25699067909</v>
      </c>
      <c r="H33" s="148">
        <v>4336846.8999999994</v>
      </c>
      <c r="I33" s="23">
        <f t="shared" si="7"/>
        <v>114965.25699067909</v>
      </c>
      <c r="J33" s="148">
        <v>4316945.3999999994</v>
      </c>
      <c r="K33" s="10" t="s">
        <v>17</v>
      </c>
      <c r="N33" s="111"/>
    </row>
    <row r="34" spans="1:14" x14ac:dyDescent="0.25">
      <c r="A34" s="7" t="s">
        <v>21</v>
      </c>
      <c r="B34" s="15">
        <v>56.58</v>
      </c>
      <c r="C34" s="23">
        <f t="shared" si="4"/>
        <v>100242.63379285968</v>
      </c>
      <c r="D34" s="148">
        <v>5671728.2200000007</v>
      </c>
      <c r="E34" s="23">
        <f t="shared" si="5"/>
        <v>100772.63379285968</v>
      </c>
      <c r="F34" s="148">
        <v>5701715.6200000001</v>
      </c>
      <c r="G34" s="23">
        <f t="shared" si="6"/>
        <v>101302.63379285968</v>
      </c>
      <c r="H34" s="148">
        <v>5731703.0200000005</v>
      </c>
      <c r="I34" s="23">
        <f t="shared" si="7"/>
        <v>100772.63379285968</v>
      </c>
      <c r="J34" s="148">
        <v>5701715.6200000001</v>
      </c>
      <c r="K34" s="10" t="s">
        <v>17</v>
      </c>
      <c r="N34" s="111"/>
    </row>
    <row r="35" spans="1:14" ht="15.75" thickBot="1" x14ac:dyDescent="0.3">
      <c r="A35" s="27" t="s">
        <v>21</v>
      </c>
      <c r="B35" s="28">
        <v>58.22</v>
      </c>
      <c r="C35" s="29">
        <f t="shared" si="4"/>
        <v>99633.700446581934</v>
      </c>
      <c r="D35" s="149">
        <v>5800674.04</v>
      </c>
      <c r="E35" s="29">
        <f t="shared" si="5"/>
        <v>100163.70044658195</v>
      </c>
      <c r="F35" s="149">
        <v>5831530.6400000006</v>
      </c>
      <c r="G35" s="29">
        <f t="shared" si="6"/>
        <v>100693.70044658193</v>
      </c>
      <c r="H35" s="149">
        <v>5862387.2400000002</v>
      </c>
      <c r="I35" s="29">
        <f t="shared" si="7"/>
        <v>100163.70044658195</v>
      </c>
      <c r="J35" s="150">
        <v>5831530.6400000006</v>
      </c>
      <c r="K35" s="26" t="s">
        <v>17</v>
      </c>
      <c r="N35" s="111"/>
    </row>
    <row r="36" spans="1:14" x14ac:dyDescent="0.25">
      <c r="A36" s="9" t="s">
        <v>24</v>
      </c>
      <c r="B36" s="16">
        <v>21.6</v>
      </c>
      <c r="C36" s="23">
        <f t="shared" si="4"/>
        <v>139839.51851851851</v>
      </c>
      <c r="D36" s="148">
        <v>3020533.6</v>
      </c>
      <c r="E36" s="23">
        <f t="shared" si="5"/>
        <v>140369.51851851851</v>
      </c>
      <c r="F36" s="148">
        <v>3031981.6</v>
      </c>
      <c r="G36" s="23">
        <f t="shared" si="6"/>
        <v>140899.51851851851</v>
      </c>
      <c r="H36" s="148">
        <v>3043429.6</v>
      </c>
      <c r="I36" s="23">
        <f t="shared" si="7"/>
        <v>140369.51851851851</v>
      </c>
      <c r="J36" s="148">
        <v>3031981.6</v>
      </c>
      <c r="K36" s="10" t="s">
        <v>27</v>
      </c>
      <c r="N36" s="111"/>
    </row>
    <row r="37" spans="1:14" x14ac:dyDescent="0.25">
      <c r="A37" s="7" t="s">
        <v>25</v>
      </c>
      <c r="B37" s="15">
        <v>37.549999999999997</v>
      </c>
      <c r="C37" s="23">
        <f t="shared" si="4"/>
        <v>120081.06258322243</v>
      </c>
      <c r="D37" s="148">
        <v>4509043.9000000022</v>
      </c>
      <c r="E37" s="23">
        <f t="shared" si="5"/>
        <v>120611.06258322243</v>
      </c>
      <c r="F37" s="148">
        <v>4528945.4000000022</v>
      </c>
      <c r="G37" s="23">
        <f t="shared" si="6"/>
        <v>121141.06258322243</v>
      </c>
      <c r="H37" s="148">
        <v>4548846.9000000022</v>
      </c>
      <c r="I37" s="23">
        <f t="shared" si="7"/>
        <v>120611.06258322243</v>
      </c>
      <c r="J37" s="148">
        <v>4528945.4000000022</v>
      </c>
      <c r="K37" s="10" t="s">
        <v>23</v>
      </c>
      <c r="N37" s="111"/>
    </row>
    <row r="38" spans="1:14" x14ac:dyDescent="0.25">
      <c r="A38" s="7" t="s">
        <v>26</v>
      </c>
      <c r="B38" s="15">
        <v>56.58</v>
      </c>
      <c r="C38" s="23">
        <f t="shared" si="4"/>
        <v>103035.54082714737</v>
      </c>
      <c r="D38" s="148">
        <v>5829750.8999999985</v>
      </c>
      <c r="E38" s="23">
        <f t="shared" si="5"/>
        <v>103565.54082714737</v>
      </c>
      <c r="F38" s="148">
        <v>5859738.299999998</v>
      </c>
      <c r="G38" s="23">
        <f t="shared" si="6"/>
        <v>104095.54082714737</v>
      </c>
      <c r="H38" s="148">
        <v>5889725.6999999983</v>
      </c>
      <c r="I38" s="23">
        <f t="shared" si="7"/>
        <v>103565.54082714737</v>
      </c>
      <c r="J38" s="148">
        <v>5859738.299999998</v>
      </c>
      <c r="K38" s="10" t="s">
        <v>23</v>
      </c>
      <c r="N38" s="111"/>
    </row>
    <row r="39" spans="1:14" ht="15.75" thickBot="1" x14ac:dyDescent="0.3">
      <c r="A39" s="27" t="s">
        <v>26</v>
      </c>
      <c r="B39" s="28">
        <v>58.22</v>
      </c>
      <c r="C39" s="29">
        <f t="shared" si="4"/>
        <v>102321.06080384745</v>
      </c>
      <c r="D39" s="149">
        <v>5957132.1599999983</v>
      </c>
      <c r="E39" s="29">
        <f t="shared" si="5"/>
        <v>102851.06080384745</v>
      </c>
      <c r="F39" s="149">
        <v>5987988.7599999979</v>
      </c>
      <c r="G39" s="29">
        <f t="shared" si="6"/>
        <v>103381.06080384745</v>
      </c>
      <c r="H39" s="149">
        <v>6018845.3599999985</v>
      </c>
      <c r="I39" s="29">
        <f t="shared" si="7"/>
        <v>102851.06080384745</v>
      </c>
      <c r="J39" s="150">
        <v>5987988.7599999979</v>
      </c>
      <c r="K39" s="26" t="s">
        <v>23</v>
      </c>
      <c r="N39" s="111"/>
    </row>
    <row r="40" spans="1:14" x14ac:dyDescent="0.25">
      <c r="A40" s="9" t="s">
        <v>30</v>
      </c>
      <c r="B40" s="16">
        <v>21.6</v>
      </c>
      <c r="C40" s="23">
        <f t="shared" si="4"/>
        <v>149654.33333333302</v>
      </c>
      <c r="D40" s="148">
        <v>3232533.5999999936</v>
      </c>
      <c r="E40" s="23">
        <f t="shared" si="5"/>
        <v>150184.33333333302</v>
      </c>
      <c r="F40" s="148">
        <v>3243981.5999999936</v>
      </c>
      <c r="G40" s="23">
        <f t="shared" si="6"/>
        <v>150714.33333333302</v>
      </c>
      <c r="H40" s="148">
        <v>3255429.5999999936</v>
      </c>
      <c r="I40" s="23">
        <f t="shared" si="7"/>
        <v>150184.33333333302</v>
      </c>
      <c r="J40" s="148">
        <v>3243981.5999999936</v>
      </c>
      <c r="K40" s="10" t="s">
        <v>23</v>
      </c>
      <c r="N40" s="111"/>
    </row>
    <row r="41" spans="1:14" x14ac:dyDescent="0.25">
      <c r="A41" s="7" t="s">
        <v>31</v>
      </c>
      <c r="B41" s="15">
        <v>37.549999999999997</v>
      </c>
      <c r="C41" s="23">
        <f t="shared" si="4"/>
        <v>120081.06258322243</v>
      </c>
      <c r="D41" s="148">
        <v>4509043.9000000022</v>
      </c>
      <c r="E41" s="23">
        <f t="shared" si="5"/>
        <v>120611.06258322243</v>
      </c>
      <c r="F41" s="148">
        <v>4528945.4000000022</v>
      </c>
      <c r="G41" s="23">
        <f t="shared" si="6"/>
        <v>121141.06258322243</v>
      </c>
      <c r="H41" s="148">
        <v>4548846.9000000022</v>
      </c>
      <c r="I41" s="23">
        <f t="shared" si="7"/>
        <v>120611.06258322243</v>
      </c>
      <c r="J41" s="148">
        <v>4528945.4000000022</v>
      </c>
      <c r="K41" s="10" t="s">
        <v>23</v>
      </c>
      <c r="N41" s="111"/>
    </row>
    <row r="42" spans="1:14" x14ac:dyDescent="0.25">
      <c r="A42" s="7" t="s">
        <v>32</v>
      </c>
      <c r="B42" s="15">
        <v>56.58</v>
      </c>
      <c r="C42" s="23">
        <f t="shared" si="4"/>
        <v>103035.54082714737</v>
      </c>
      <c r="D42" s="148">
        <v>5829750.8999999985</v>
      </c>
      <c r="E42" s="23">
        <f>F42/B42</f>
        <v>103565.54082714737</v>
      </c>
      <c r="F42" s="148">
        <v>5859738.299999998</v>
      </c>
      <c r="G42" s="23">
        <f t="shared" si="6"/>
        <v>104095.54082714737</v>
      </c>
      <c r="H42" s="148">
        <v>5889725.6999999983</v>
      </c>
      <c r="I42" s="23">
        <f t="shared" si="7"/>
        <v>103565.54082714737</v>
      </c>
      <c r="J42" s="148">
        <v>5859738.299999998</v>
      </c>
      <c r="K42" s="10" t="s">
        <v>23</v>
      </c>
      <c r="N42" s="111"/>
    </row>
    <row r="43" spans="1:14" ht="15.75" thickBot="1" x14ac:dyDescent="0.3">
      <c r="A43" s="27" t="s">
        <v>32</v>
      </c>
      <c r="B43" s="28">
        <v>58.22</v>
      </c>
      <c r="C43" s="29">
        <f t="shared" si="4"/>
        <v>102321.06080384745</v>
      </c>
      <c r="D43" s="149">
        <v>5957132.1599999983</v>
      </c>
      <c r="E43" s="29">
        <f t="shared" si="5"/>
        <v>102851.06080384745</v>
      </c>
      <c r="F43" s="149">
        <v>5987988.7599999979</v>
      </c>
      <c r="G43" s="29">
        <f t="shared" si="6"/>
        <v>103381.06080384745</v>
      </c>
      <c r="H43" s="149">
        <v>6018845.3599999985</v>
      </c>
      <c r="I43" s="29">
        <f t="shared" si="7"/>
        <v>102851.06080384745</v>
      </c>
      <c r="J43" s="150">
        <v>5987988.7599999979</v>
      </c>
      <c r="K43" s="26" t="s">
        <v>23</v>
      </c>
      <c r="N43" s="111"/>
    </row>
    <row r="45" spans="1:14" ht="19.5" thickBot="1" x14ac:dyDescent="0.35">
      <c r="A45" s="24" t="s">
        <v>100</v>
      </c>
      <c r="B45" s="2"/>
      <c r="C45" s="2"/>
      <c r="D45" s="2"/>
      <c r="E45" s="3"/>
      <c r="F45" s="2"/>
      <c r="G45" s="3"/>
      <c r="H45" s="3"/>
      <c r="I45" s="3"/>
      <c r="J45" s="3"/>
      <c r="K45" s="3"/>
    </row>
    <row r="46" spans="1:14" ht="37.5" customHeight="1" thickBot="1" x14ac:dyDescent="0.3">
      <c r="A46" s="19" t="s">
        <v>0</v>
      </c>
      <c r="B46" s="20" t="s">
        <v>50</v>
      </c>
      <c r="C46" s="21" t="s">
        <v>8</v>
      </c>
      <c r="D46" s="20" t="s">
        <v>3</v>
      </c>
      <c r="E46" s="21" t="s">
        <v>7</v>
      </c>
      <c r="F46" s="20" t="s">
        <v>3</v>
      </c>
      <c r="G46" s="21" t="s">
        <v>15</v>
      </c>
      <c r="H46" s="20" t="s">
        <v>3</v>
      </c>
      <c r="I46" s="21" t="s">
        <v>16</v>
      </c>
      <c r="J46" s="20" t="s">
        <v>3</v>
      </c>
      <c r="K46" s="22" t="s">
        <v>2</v>
      </c>
    </row>
    <row r="47" spans="1:14" x14ac:dyDescent="0.25">
      <c r="A47" s="84" t="s">
        <v>10</v>
      </c>
      <c r="B47" s="85">
        <v>21.6</v>
      </c>
      <c r="C47" s="86">
        <f>D47/B47</f>
        <v>127017.07407407383</v>
      </c>
      <c r="D47" s="145">
        <v>2743568.7999999947</v>
      </c>
      <c r="E47" s="86">
        <f>F47/B47</f>
        <v>127507.07407407383</v>
      </c>
      <c r="F47" s="145">
        <v>2754152.7999999947</v>
      </c>
      <c r="G47" s="86">
        <f>H47/B47</f>
        <v>127997.07407407383</v>
      </c>
      <c r="H47" s="145">
        <v>2764736.7999999947</v>
      </c>
      <c r="I47" s="86">
        <f>J47/B47</f>
        <v>127507.07407407383</v>
      </c>
      <c r="J47" s="145">
        <v>2754152.7999999947</v>
      </c>
      <c r="K47" s="87" t="s">
        <v>11</v>
      </c>
      <c r="N47" s="111"/>
    </row>
    <row r="48" spans="1:14" ht="15.75" thickBot="1" x14ac:dyDescent="0.3">
      <c r="A48" s="27" t="s">
        <v>9</v>
      </c>
      <c r="B48" s="28">
        <v>37.549999999999997</v>
      </c>
      <c r="C48" s="55">
        <f t="shared" ref="C48:C65" si="8">D48/B48</f>
        <v>104493.70705725704</v>
      </c>
      <c r="D48" s="146">
        <v>3923738.7000000016</v>
      </c>
      <c r="E48" s="55">
        <f t="shared" ref="E48:E65" si="9">F48/B48</f>
        <v>104983.70705725704</v>
      </c>
      <c r="F48" s="146">
        <v>3942138.2000000016</v>
      </c>
      <c r="G48" s="55">
        <f t="shared" ref="G48:G65" si="10">H48/B48</f>
        <v>105473.70705725704</v>
      </c>
      <c r="H48" s="146">
        <v>3960537.7000000016</v>
      </c>
      <c r="I48" s="55">
        <f t="shared" ref="I48:I65" si="11">J48/B48</f>
        <v>104983.70705725704</v>
      </c>
      <c r="J48" s="146">
        <v>3942138.2000000016</v>
      </c>
      <c r="K48" s="53" t="s">
        <v>11</v>
      </c>
      <c r="N48" s="111"/>
    </row>
    <row r="49" spans="1:14" ht="15.75" thickBot="1" x14ac:dyDescent="0.3">
      <c r="A49" s="141" t="s">
        <v>45</v>
      </c>
      <c r="B49" s="142">
        <v>21.6</v>
      </c>
      <c r="C49" s="143">
        <f t="shared" si="8"/>
        <v>127017.07407407383</v>
      </c>
      <c r="D49" s="147">
        <v>2743568.7999999947</v>
      </c>
      <c r="E49" s="143">
        <f t="shared" si="9"/>
        <v>127507.07407407383</v>
      </c>
      <c r="F49" s="147">
        <v>2754152.7999999947</v>
      </c>
      <c r="G49" s="143">
        <f t="shared" si="10"/>
        <v>127997.07407407383</v>
      </c>
      <c r="H49" s="147">
        <v>2764736.7999999947</v>
      </c>
      <c r="I49" s="143">
        <f t="shared" si="11"/>
        <v>127507.07407407383</v>
      </c>
      <c r="J49" s="147">
        <v>2754152.7999999947</v>
      </c>
      <c r="K49" s="144" t="s">
        <v>11</v>
      </c>
      <c r="N49" s="111"/>
    </row>
    <row r="50" spans="1:14" x14ac:dyDescent="0.25">
      <c r="A50" s="9" t="s">
        <v>12</v>
      </c>
      <c r="B50" s="16">
        <v>21.6</v>
      </c>
      <c r="C50" s="23">
        <f t="shared" si="8"/>
        <v>140368.6666666664</v>
      </c>
      <c r="D50" s="148">
        <v>3031963.1999999941</v>
      </c>
      <c r="E50" s="23">
        <f t="shared" si="9"/>
        <v>140858.6666666664</v>
      </c>
      <c r="F50" s="148">
        <v>3042547.1999999941</v>
      </c>
      <c r="G50" s="23">
        <f t="shared" si="10"/>
        <v>141348.6666666664</v>
      </c>
      <c r="H50" s="148">
        <v>3053131.1999999941</v>
      </c>
      <c r="I50" s="23">
        <f t="shared" si="11"/>
        <v>140858.6666666664</v>
      </c>
      <c r="J50" s="148">
        <v>3042547.1999999941</v>
      </c>
      <c r="K50" s="10" t="s">
        <v>18</v>
      </c>
      <c r="N50" s="111"/>
    </row>
    <row r="51" spans="1:14" x14ac:dyDescent="0.25">
      <c r="A51" s="7" t="s">
        <v>13</v>
      </c>
      <c r="B51" s="15">
        <v>37.549999999999997</v>
      </c>
      <c r="C51" s="23">
        <f t="shared" si="8"/>
        <v>112831.34087882828</v>
      </c>
      <c r="D51" s="148">
        <v>4236816.8500000015</v>
      </c>
      <c r="E51" s="23">
        <f t="shared" si="9"/>
        <v>113321.34087882828</v>
      </c>
      <c r="F51" s="148">
        <v>4255216.3500000015</v>
      </c>
      <c r="G51" s="23">
        <f t="shared" si="10"/>
        <v>113811.34087882828</v>
      </c>
      <c r="H51" s="148">
        <v>4273615.8500000015</v>
      </c>
      <c r="I51" s="23">
        <f t="shared" si="11"/>
        <v>113321.34087882828</v>
      </c>
      <c r="J51" s="148">
        <v>4255216.3500000015</v>
      </c>
      <c r="K51" s="10" t="s">
        <v>18</v>
      </c>
      <c r="N51" s="111"/>
    </row>
    <row r="52" spans="1:14" x14ac:dyDescent="0.25">
      <c r="A52" s="7" t="s">
        <v>14</v>
      </c>
      <c r="B52" s="15">
        <v>56.58</v>
      </c>
      <c r="C52" s="23">
        <f t="shared" si="8"/>
        <v>97366.273594909828</v>
      </c>
      <c r="D52" s="148">
        <v>5508983.7599999979</v>
      </c>
      <c r="E52" s="23">
        <f t="shared" si="9"/>
        <v>97856.273594909828</v>
      </c>
      <c r="F52" s="148">
        <v>5536707.9599999981</v>
      </c>
      <c r="G52" s="23">
        <f t="shared" si="10"/>
        <v>98346.273594909828</v>
      </c>
      <c r="H52" s="148">
        <v>5564432.1599999983</v>
      </c>
      <c r="I52" s="23">
        <f t="shared" si="11"/>
        <v>97856.273594909828</v>
      </c>
      <c r="J52" s="148">
        <v>5536707.9599999981</v>
      </c>
      <c r="K52" s="10" t="s">
        <v>18</v>
      </c>
      <c r="N52" s="111"/>
    </row>
    <row r="53" spans="1:14" ht="15.75" thickBot="1" x14ac:dyDescent="0.3">
      <c r="A53" s="27" t="s">
        <v>14</v>
      </c>
      <c r="B53" s="28">
        <v>58.22</v>
      </c>
      <c r="C53" s="29">
        <f t="shared" si="8"/>
        <v>96705.71659223632</v>
      </c>
      <c r="D53" s="149">
        <v>5630206.8199999984</v>
      </c>
      <c r="E53" s="29">
        <f t="shared" si="9"/>
        <v>97685.71659223632</v>
      </c>
      <c r="F53" s="149">
        <v>5687262.4199999981</v>
      </c>
      <c r="G53" s="29">
        <f t="shared" si="10"/>
        <v>97685.71659223632</v>
      </c>
      <c r="H53" s="149">
        <v>5687262.4199999981</v>
      </c>
      <c r="I53" s="29">
        <f t="shared" si="11"/>
        <v>97195.71659223632</v>
      </c>
      <c r="J53" s="150">
        <v>5658734.6199999982</v>
      </c>
      <c r="K53" s="26" t="s">
        <v>18</v>
      </c>
      <c r="N53" s="111"/>
    </row>
    <row r="54" spans="1:14" x14ac:dyDescent="0.25">
      <c r="A54" s="9" t="s">
        <v>19</v>
      </c>
      <c r="B54" s="16">
        <v>21.6</v>
      </c>
      <c r="C54" s="23">
        <f t="shared" si="8"/>
        <v>129285.59259259257</v>
      </c>
      <c r="D54" s="148">
        <v>2792568.8</v>
      </c>
      <c r="E54" s="23">
        <f t="shared" si="9"/>
        <v>129775.59259259257</v>
      </c>
      <c r="F54" s="148">
        <v>2803152.8</v>
      </c>
      <c r="G54" s="23">
        <f t="shared" si="10"/>
        <v>130265.59259259257</v>
      </c>
      <c r="H54" s="148">
        <v>2813736.8</v>
      </c>
      <c r="I54" s="23">
        <f t="shared" si="11"/>
        <v>129775.59259259257</v>
      </c>
      <c r="J54" s="148">
        <v>2803152.8</v>
      </c>
      <c r="K54" s="10" t="s">
        <v>17</v>
      </c>
      <c r="N54" s="111"/>
    </row>
    <row r="55" spans="1:14" x14ac:dyDescent="0.25">
      <c r="A55" s="7" t="s">
        <v>20</v>
      </c>
      <c r="B55" s="15">
        <v>37.549999999999997</v>
      </c>
      <c r="C55" s="23">
        <f t="shared" si="8"/>
        <v>105798.63382157123</v>
      </c>
      <c r="D55" s="148">
        <v>3972738.6999999993</v>
      </c>
      <c r="E55" s="23">
        <f t="shared" si="9"/>
        <v>106288.63382157123</v>
      </c>
      <c r="F55" s="148">
        <v>3991138.1999999993</v>
      </c>
      <c r="G55" s="23">
        <f t="shared" si="10"/>
        <v>106778.63382157123</v>
      </c>
      <c r="H55" s="148">
        <v>4009537.6999999993</v>
      </c>
      <c r="I55" s="23">
        <f t="shared" si="11"/>
        <v>106288.63382157123</v>
      </c>
      <c r="J55" s="148">
        <v>3991138.1999999993</v>
      </c>
      <c r="K55" s="10" t="s">
        <v>17</v>
      </c>
      <c r="N55" s="111"/>
    </row>
    <row r="56" spans="1:14" x14ac:dyDescent="0.25">
      <c r="A56" s="7" t="s">
        <v>21</v>
      </c>
      <c r="B56" s="15">
        <v>56.58</v>
      </c>
      <c r="C56" s="23">
        <f t="shared" si="8"/>
        <v>92677.151997172143</v>
      </c>
      <c r="D56" s="148">
        <v>5243673.26</v>
      </c>
      <c r="E56" s="23">
        <f t="shared" si="9"/>
        <v>93167.151997172143</v>
      </c>
      <c r="F56" s="148">
        <v>5271397.46</v>
      </c>
      <c r="G56" s="23">
        <f t="shared" si="10"/>
        <v>93657.151997172157</v>
      </c>
      <c r="H56" s="148">
        <v>5299121.66</v>
      </c>
      <c r="I56" s="23">
        <f t="shared" si="11"/>
        <v>93167.151997172143</v>
      </c>
      <c r="J56" s="148">
        <v>5271397.46</v>
      </c>
      <c r="K56" s="10" t="s">
        <v>17</v>
      </c>
      <c r="N56" s="111"/>
    </row>
    <row r="57" spans="1:14" ht="15.75" thickBot="1" x14ac:dyDescent="0.3">
      <c r="A57" s="27" t="s">
        <v>21</v>
      </c>
      <c r="B57" s="28">
        <v>58.22</v>
      </c>
      <c r="C57" s="29">
        <f t="shared" si="8"/>
        <v>92114.175884575758</v>
      </c>
      <c r="D57" s="149">
        <v>5362887.32</v>
      </c>
      <c r="E57" s="29">
        <f t="shared" si="9"/>
        <v>92604.175884575758</v>
      </c>
      <c r="F57" s="149">
        <v>5391415.1200000001</v>
      </c>
      <c r="G57" s="29">
        <f t="shared" si="10"/>
        <v>93094.175884575743</v>
      </c>
      <c r="H57" s="149">
        <v>5419942.9199999999</v>
      </c>
      <c r="I57" s="29">
        <f t="shared" si="11"/>
        <v>92604.175884575758</v>
      </c>
      <c r="J57" s="150">
        <v>5391415.1200000001</v>
      </c>
      <c r="K57" s="26" t="s">
        <v>17</v>
      </c>
      <c r="N57" s="111"/>
    </row>
    <row r="58" spans="1:14" x14ac:dyDescent="0.25">
      <c r="A58" s="9" t="s">
        <v>24</v>
      </c>
      <c r="B58" s="16">
        <v>21.6</v>
      </c>
      <c r="C58" s="23">
        <f t="shared" si="8"/>
        <v>129285.59259259257</v>
      </c>
      <c r="D58" s="148">
        <v>2792568.8</v>
      </c>
      <c r="E58" s="23">
        <f t="shared" si="9"/>
        <v>129775.59259259257</v>
      </c>
      <c r="F58" s="148">
        <v>2803152.8</v>
      </c>
      <c r="G58" s="23">
        <f t="shared" si="10"/>
        <v>130265.59259259257</v>
      </c>
      <c r="H58" s="148">
        <v>2813736.8</v>
      </c>
      <c r="I58" s="23">
        <f t="shared" si="11"/>
        <v>129775.59259259257</v>
      </c>
      <c r="J58" s="148">
        <v>2803152.8</v>
      </c>
      <c r="K58" s="10" t="s">
        <v>27</v>
      </c>
      <c r="N58" s="111"/>
    </row>
    <row r="59" spans="1:14" x14ac:dyDescent="0.25">
      <c r="A59" s="7" t="s">
        <v>25</v>
      </c>
      <c r="B59" s="15">
        <v>37.549999999999997</v>
      </c>
      <c r="C59" s="23">
        <f t="shared" si="8"/>
        <v>111018.34087882828</v>
      </c>
      <c r="D59" s="148">
        <v>4168738.7000000016</v>
      </c>
      <c r="E59" s="23">
        <f t="shared" si="9"/>
        <v>111508.34087882828</v>
      </c>
      <c r="F59" s="148">
        <v>4187138.2000000016</v>
      </c>
      <c r="G59" s="23">
        <f t="shared" si="10"/>
        <v>111998.3408788283</v>
      </c>
      <c r="H59" s="148">
        <v>4205537.700000002</v>
      </c>
      <c r="I59" s="23">
        <f t="shared" si="11"/>
        <v>111508.34087882828</v>
      </c>
      <c r="J59" s="148">
        <v>4187138.2000000016</v>
      </c>
      <c r="K59" s="10" t="s">
        <v>23</v>
      </c>
      <c r="N59" s="111"/>
    </row>
    <row r="60" spans="1:14" x14ac:dyDescent="0.25">
      <c r="A60" s="7" t="s">
        <v>26</v>
      </c>
      <c r="B60" s="15">
        <v>56.58</v>
      </c>
      <c r="C60" s="23">
        <f t="shared" si="8"/>
        <v>95259.273594909842</v>
      </c>
      <c r="D60" s="148">
        <v>5389769.6999999983</v>
      </c>
      <c r="E60" s="23">
        <f t="shared" si="9"/>
        <v>95749.273594909842</v>
      </c>
      <c r="F60" s="148">
        <v>5417493.8999999985</v>
      </c>
      <c r="G60" s="23">
        <f t="shared" si="10"/>
        <v>96239.273594909828</v>
      </c>
      <c r="H60" s="148">
        <v>5445218.0999999978</v>
      </c>
      <c r="I60" s="23">
        <f t="shared" si="11"/>
        <v>95749.273594909842</v>
      </c>
      <c r="J60" s="148">
        <v>5417493.8999999985</v>
      </c>
      <c r="K60" s="10" t="s">
        <v>23</v>
      </c>
      <c r="N60" s="111"/>
    </row>
    <row r="61" spans="1:14" ht="15.75" thickBot="1" x14ac:dyDescent="0.3">
      <c r="A61" s="27" t="s">
        <v>26</v>
      </c>
      <c r="B61" s="28">
        <v>58.22</v>
      </c>
      <c r="C61" s="29">
        <f t="shared" si="8"/>
        <v>94598.71659223632</v>
      </c>
      <c r="D61" s="149">
        <v>5507537.2799999984</v>
      </c>
      <c r="E61" s="29">
        <f t="shared" si="9"/>
        <v>95088.71659223632</v>
      </c>
      <c r="F61" s="149">
        <v>5536065.0799999982</v>
      </c>
      <c r="G61" s="29">
        <f t="shared" si="10"/>
        <v>95578.716592236306</v>
      </c>
      <c r="H61" s="149">
        <v>5564592.879999998</v>
      </c>
      <c r="I61" s="29">
        <f t="shared" si="11"/>
        <v>95088.71659223632</v>
      </c>
      <c r="J61" s="150">
        <v>5536065.0799999982</v>
      </c>
      <c r="K61" s="26" t="s">
        <v>23</v>
      </c>
      <c r="N61" s="111"/>
    </row>
    <row r="62" spans="1:14" x14ac:dyDescent="0.25">
      <c r="A62" s="9" t="s">
        <v>30</v>
      </c>
      <c r="B62" s="16">
        <v>21.6</v>
      </c>
      <c r="C62" s="23">
        <f t="shared" si="8"/>
        <v>138359.6666666664</v>
      </c>
      <c r="D62" s="148">
        <v>2988568.7999999942</v>
      </c>
      <c r="E62" s="23">
        <f t="shared" si="9"/>
        <v>138849.6666666664</v>
      </c>
      <c r="F62" s="148">
        <v>2999152.7999999942</v>
      </c>
      <c r="G62" s="23">
        <f t="shared" si="10"/>
        <v>139339.6666666664</v>
      </c>
      <c r="H62" s="148">
        <v>3009736.7999999942</v>
      </c>
      <c r="I62" s="23">
        <f t="shared" si="11"/>
        <v>138849.6666666664</v>
      </c>
      <c r="J62" s="148">
        <v>2999152.7999999942</v>
      </c>
      <c r="K62" s="10" t="s">
        <v>23</v>
      </c>
      <c r="N62" s="111"/>
    </row>
    <row r="63" spans="1:14" x14ac:dyDescent="0.25">
      <c r="A63" s="7" t="s">
        <v>31</v>
      </c>
      <c r="B63" s="15">
        <v>37.549999999999997</v>
      </c>
      <c r="C63" s="23">
        <f t="shared" si="8"/>
        <v>111018.34087882828</v>
      </c>
      <c r="D63" s="148">
        <v>4168738.7000000016</v>
      </c>
      <c r="E63" s="23">
        <f t="shared" si="9"/>
        <v>111508.34087882828</v>
      </c>
      <c r="F63" s="148">
        <v>4187138.2000000016</v>
      </c>
      <c r="G63" s="23">
        <f t="shared" si="10"/>
        <v>111998.3408788283</v>
      </c>
      <c r="H63" s="148">
        <v>4205537.700000002</v>
      </c>
      <c r="I63" s="23">
        <f t="shared" si="11"/>
        <v>111508.34087882828</v>
      </c>
      <c r="J63" s="148">
        <v>4187138.2000000016</v>
      </c>
      <c r="K63" s="10" t="s">
        <v>23</v>
      </c>
      <c r="N63" s="111"/>
    </row>
    <row r="64" spans="1:14" x14ac:dyDescent="0.25">
      <c r="A64" s="7" t="s">
        <v>32</v>
      </c>
      <c r="B64" s="15">
        <v>56.58</v>
      </c>
      <c r="C64" s="23">
        <f t="shared" si="8"/>
        <v>95259.273594909842</v>
      </c>
      <c r="D64" s="151">
        <v>5389769.6999999983</v>
      </c>
      <c r="E64" s="23">
        <f t="shared" si="9"/>
        <v>95749.273594909842</v>
      </c>
      <c r="F64" s="151">
        <v>5417493.8999999985</v>
      </c>
      <c r="G64" s="23">
        <f t="shared" si="10"/>
        <v>96239.273594909828</v>
      </c>
      <c r="H64" s="151">
        <v>5445218.0999999978</v>
      </c>
      <c r="I64" s="23">
        <f t="shared" si="11"/>
        <v>95749.273594909842</v>
      </c>
      <c r="J64" s="152">
        <v>5417493.8999999985</v>
      </c>
      <c r="K64" s="10" t="s">
        <v>23</v>
      </c>
      <c r="N64" s="111"/>
    </row>
    <row r="65" spans="1:14" ht="15.75" thickBot="1" x14ac:dyDescent="0.3">
      <c r="A65" s="27" t="s">
        <v>32</v>
      </c>
      <c r="B65" s="28">
        <v>58.22</v>
      </c>
      <c r="C65" s="29">
        <f t="shared" si="8"/>
        <v>94598.71659223632</v>
      </c>
      <c r="D65" s="149">
        <v>5507537.2799999984</v>
      </c>
      <c r="E65" s="29">
        <f t="shared" si="9"/>
        <v>95088.71659223632</v>
      </c>
      <c r="F65" s="149">
        <v>5536065.0799999982</v>
      </c>
      <c r="G65" s="29">
        <f t="shared" si="10"/>
        <v>95578.716592236306</v>
      </c>
      <c r="H65" s="149">
        <v>5564592.879999998</v>
      </c>
      <c r="I65" s="29">
        <f t="shared" si="11"/>
        <v>95088.71659223632</v>
      </c>
      <c r="J65" s="150">
        <v>5536065.0799999982</v>
      </c>
      <c r="K65" s="26" t="s">
        <v>23</v>
      </c>
      <c r="N65" s="111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"/>
  <sheetViews>
    <sheetView zoomScale="90" zoomScaleNormal="90" workbookViewId="0">
      <selection activeCell="A31" sqref="A31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  <col min="15" max="15" width="12.85546875" customWidth="1"/>
    <col min="16" max="16" width="14" customWidth="1"/>
  </cols>
  <sheetData>
    <row r="1" spans="1:15" s="2" customFormat="1" ht="19.5" thickBot="1" x14ac:dyDescent="0.35">
      <c r="A1" s="24" t="s">
        <v>101</v>
      </c>
      <c r="E1" s="3"/>
      <c r="F1" s="3"/>
      <c r="G1" s="3"/>
      <c r="H1" s="3"/>
      <c r="I1" s="3"/>
      <c r="J1" s="3"/>
      <c r="K1" s="3"/>
      <c r="L1" s="3"/>
    </row>
    <row r="2" spans="1:15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5" x14ac:dyDescent="0.25">
      <c r="A3" s="14" t="s">
        <v>29</v>
      </c>
      <c r="B3" s="74">
        <v>37</v>
      </c>
      <c r="C3" s="75">
        <v>114250</v>
      </c>
      <c r="D3" s="73">
        <f>C3*B3</f>
        <v>4227250</v>
      </c>
      <c r="E3" s="75">
        <v>114750</v>
      </c>
      <c r="F3" s="73">
        <f>E3*B3</f>
        <v>4245750</v>
      </c>
      <c r="G3" s="75">
        <v>115250</v>
      </c>
      <c r="H3" s="73">
        <f>G3*B3</f>
        <v>4264250</v>
      </c>
      <c r="I3" s="75">
        <v>115750</v>
      </c>
      <c r="J3" s="73">
        <f>I3*B3</f>
        <v>4282750</v>
      </c>
      <c r="K3" s="76" t="s">
        <v>57</v>
      </c>
      <c r="O3" s="18"/>
    </row>
    <row r="4" spans="1:15" x14ac:dyDescent="0.25">
      <c r="A4" s="14" t="s">
        <v>29</v>
      </c>
      <c r="B4" s="77">
        <v>55</v>
      </c>
      <c r="C4" s="69">
        <v>100750</v>
      </c>
      <c r="D4" s="70">
        <f t="shared" ref="D4:D5" si="0">C4*B4</f>
        <v>5541250</v>
      </c>
      <c r="E4" s="69">
        <v>101250</v>
      </c>
      <c r="F4" s="71">
        <f t="shared" ref="F4:F5" si="1">E4*B4</f>
        <v>5568750</v>
      </c>
      <c r="G4" s="69">
        <v>101750</v>
      </c>
      <c r="H4" s="71">
        <f t="shared" ref="H4:H5" si="2">G4*B4</f>
        <v>5596250</v>
      </c>
      <c r="I4" s="72">
        <v>102250</v>
      </c>
      <c r="J4" s="71">
        <f t="shared" ref="J4:J5" si="3">I4*B4</f>
        <v>5623750</v>
      </c>
      <c r="K4" s="76" t="s">
        <v>57</v>
      </c>
      <c r="O4" s="18"/>
    </row>
    <row r="5" spans="1:15" ht="15.75" thickBot="1" x14ac:dyDescent="0.3">
      <c r="A5" s="17" t="s">
        <v>28</v>
      </c>
      <c r="B5" s="78">
        <v>68</v>
      </c>
      <c r="C5" s="80">
        <v>90650</v>
      </c>
      <c r="D5" s="79">
        <f t="shared" si="0"/>
        <v>6164200</v>
      </c>
      <c r="E5" s="80">
        <v>91150</v>
      </c>
      <c r="F5" s="79">
        <f t="shared" si="1"/>
        <v>6198200</v>
      </c>
      <c r="G5" s="80">
        <v>91650</v>
      </c>
      <c r="H5" s="79">
        <f t="shared" si="2"/>
        <v>6232200</v>
      </c>
      <c r="I5" s="80">
        <v>92150</v>
      </c>
      <c r="J5" s="79">
        <f t="shared" si="3"/>
        <v>6266200</v>
      </c>
      <c r="K5" s="81" t="s">
        <v>57</v>
      </c>
      <c r="O5" s="18"/>
    </row>
    <row r="6" spans="1:15" x14ac:dyDescent="0.25">
      <c r="A6" s="14" t="s">
        <v>51</v>
      </c>
      <c r="B6" s="77">
        <v>55</v>
      </c>
      <c r="C6" s="69">
        <f>D6/B6</f>
        <v>101659.09090909091</v>
      </c>
      <c r="D6" s="70">
        <f>5541250+50000</f>
        <v>5591250</v>
      </c>
      <c r="E6" s="69">
        <f>F6/B6</f>
        <v>102159.09090909091</v>
      </c>
      <c r="F6" s="71">
        <f>5568750+50000</f>
        <v>5618750</v>
      </c>
      <c r="G6" s="69">
        <v>101750</v>
      </c>
      <c r="H6" s="71">
        <f t="shared" ref="H6" si="4">G6*B6</f>
        <v>5596250</v>
      </c>
      <c r="I6" s="73"/>
      <c r="J6" s="73"/>
      <c r="K6" s="76" t="s">
        <v>22</v>
      </c>
      <c r="O6" s="18"/>
    </row>
    <row r="7" spans="1:15" ht="15.75" thickBot="1" x14ac:dyDescent="0.3">
      <c r="A7" s="17" t="s">
        <v>52</v>
      </c>
      <c r="B7" s="83">
        <v>64.8</v>
      </c>
      <c r="C7" s="80">
        <f>D7/B7</f>
        <v>91421.604938271616</v>
      </c>
      <c r="D7" s="79">
        <f>5874120+50000</f>
        <v>5924120</v>
      </c>
      <c r="E7" s="80">
        <f>F7/B7</f>
        <v>91921.604938271616</v>
      </c>
      <c r="F7" s="79">
        <f>5906520+50000</f>
        <v>5956520</v>
      </c>
      <c r="G7" s="80">
        <v>91650</v>
      </c>
      <c r="H7" s="79">
        <f t="shared" ref="H7:H9" si="5">G7*B7</f>
        <v>5938920</v>
      </c>
      <c r="I7" s="172"/>
      <c r="J7" s="79"/>
      <c r="K7" s="81" t="s">
        <v>22</v>
      </c>
      <c r="O7" s="18"/>
    </row>
    <row r="8" spans="1:15" x14ac:dyDescent="0.25">
      <c r="A8" s="171" t="s">
        <v>93</v>
      </c>
      <c r="B8" s="173">
        <v>32.799999999999997</v>
      </c>
      <c r="C8" s="193">
        <v>116250</v>
      </c>
      <c r="D8" s="68">
        <f>C8*B8</f>
        <v>3812999.9999999995</v>
      </c>
      <c r="E8" s="75">
        <v>116750</v>
      </c>
      <c r="F8" s="73">
        <f t="shared" ref="F8:F9" si="6">E8*B8</f>
        <v>3829399.9999999995</v>
      </c>
      <c r="G8" s="75">
        <v>117250</v>
      </c>
      <c r="H8" s="73">
        <f t="shared" si="5"/>
        <v>3845799.9999999995</v>
      </c>
      <c r="I8" s="68"/>
      <c r="J8" s="68"/>
      <c r="K8" s="174" t="s">
        <v>57</v>
      </c>
      <c r="O8" s="18"/>
    </row>
    <row r="9" spans="1:15" x14ac:dyDescent="0.25">
      <c r="A9" s="30" t="s">
        <v>94</v>
      </c>
      <c r="B9" s="77">
        <v>34</v>
      </c>
      <c r="C9" s="75">
        <v>116250</v>
      </c>
      <c r="D9" s="73">
        <f t="shared" ref="D9:D13" si="7">C9*B9</f>
        <v>3952500</v>
      </c>
      <c r="E9" s="75">
        <v>116750</v>
      </c>
      <c r="F9" s="73">
        <f t="shared" si="6"/>
        <v>3969500</v>
      </c>
      <c r="G9" s="75">
        <v>117250</v>
      </c>
      <c r="H9" s="73">
        <f t="shared" si="5"/>
        <v>3986500</v>
      </c>
      <c r="I9" s="73"/>
      <c r="J9" s="73"/>
      <c r="K9" s="76" t="s">
        <v>57</v>
      </c>
      <c r="O9" s="18"/>
    </row>
    <row r="10" spans="1:15" x14ac:dyDescent="0.25">
      <c r="A10" s="30" t="s">
        <v>94</v>
      </c>
      <c r="B10" s="77">
        <v>37</v>
      </c>
      <c r="C10" s="75">
        <v>114250</v>
      </c>
      <c r="D10" s="73">
        <f t="shared" si="7"/>
        <v>4227250</v>
      </c>
      <c r="E10" s="75">
        <v>114750</v>
      </c>
      <c r="F10" s="73">
        <f>E10*B10</f>
        <v>4245750</v>
      </c>
      <c r="G10" s="75">
        <v>115250</v>
      </c>
      <c r="H10" s="73">
        <f>G10*B10</f>
        <v>4264250</v>
      </c>
      <c r="I10" s="73"/>
      <c r="J10" s="73"/>
      <c r="K10" s="76" t="s">
        <v>57</v>
      </c>
      <c r="O10" s="18"/>
    </row>
    <row r="11" spans="1:15" x14ac:dyDescent="0.25">
      <c r="A11" s="30" t="s">
        <v>95</v>
      </c>
      <c r="B11" s="77">
        <v>51.1</v>
      </c>
      <c r="C11" s="75">
        <v>103750</v>
      </c>
      <c r="D11" s="73">
        <f t="shared" si="7"/>
        <v>5301625</v>
      </c>
      <c r="E11" s="75">
        <v>104250</v>
      </c>
      <c r="F11" s="73">
        <f>E11*B11</f>
        <v>5327175</v>
      </c>
      <c r="G11" s="75">
        <v>104750</v>
      </c>
      <c r="H11" s="73">
        <f t="shared" ref="H11:H12" si="8">G11*B11</f>
        <v>5352725</v>
      </c>
      <c r="I11" s="73"/>
      <c r="J11" s="73"/>
      <c r="K11" s="76" t="s">
        <v>57</v>
      </c>
      <c r="O11" s="18"/>
    </row>
    <row r="12" spans="1:15" x14ac:dyDescent="0.25">
      <c r="A12" s="30" t="s">
        <v>94</v>
      </c>
      <c r="B12" s="77">
        <v>55</v>
      </c>
      <c r="C12" s="75">
        <v>100750</v>
      </c>
      <c r="D12" s="71">
        <f t="shared" si="7"/>
        <v>5541250</v>
      </c>
      <c r="E12" s="75">
        <v>101250</v>
      </c>
      <c r="F12" s="73">
        <f t="shared" ref="F12" si="9">E12*B12</f>
        <v>5568750</v>
      </c>
      <c r="G12" s="75">
        <v>101750</v>
      </c>
      <c r="H12" s="73">
        <f t="shared" si="8"/>
        <v>5596250</v>
      </c>
      <c r="I12" s="73"/>
      <c r="J12" s="73"/>
      <c r="K12" s="76" t="s">
        <v>57</v>
      </c>
      <c r="L12" s="82"/>
      <c r="O12" s="18"/>
    </row>
    <row r="13" spans="1:15" ht="15.75" thickBot="1" x14ac:dyDescent="0.3">
      <c r="A13" s="175" t="s">
        <v>95</v>
      </c>
      <c r="B13" s="101">
        <v>56.5</v>
      </c>
      <c r="C13" s="194">
        <v>100750</v>
      </c>
      <c r="D13" s="79">
        <f t="shared" si="7"/>
        <v>5692375</v>
      </c>
      <c r="E13" s="80">
        <v>101250</v>
      </c>
      <c r="F13" s="79">
        <f t="shared" ref="F13" si="10">E13*B13</f>
        <v>5720625</v>
      </c>
      <c r="G13" s="80">
        <v>101750</v>
      </c>
      <c r="H13" s="79">
        <f t="shared" ref="H13" si="11">G13*B13</f>
        <v>5748875</v>
      </c>
      <c r="I13" s="177"/>
      <c r="J13" s="177"/>
      <c r="K13" s="102" t="s">
        <v>57</v>
      </c>
    </row>
    <row r="14" spans="1:15" x14ac:dyDescent="0.25">
      <c r="C14" s="82"/>
      <c r="D14" s="82"/>
    </row>
    <row r="15" spans="1:15" s="2" customFormat="1" ht="27.75" customHeight="1" thickBot="1" x14ac:dyDescent="0.35">
      <c r="A15" s="24" t="s">
        <v>102</v>
      </c>
      <c r="E15" s="3"/>
      <c r="G15" s="3"/>
      <c r="H15" s="3"/>
      <c r="I15" s="3"/>
      <c r="J15" s="3"/>
      <c r="K15" s="3"/>
      <c r="L15" s="3"/>
    </row>
    <row r="16" spans="1:15" ht="52.5" customHeight="1" thickBot="1" x14ac:dyDescent="0.3">
      <c r="A16" s="4" t="s">
        <v>0</v>
      </c>
      <c r="B16" s="5" t="s">
        <v>1</v>
      </c>
      <c r="C16" s="5" t="s">
        <v>8</v>
      </c>
      <c r="D16" s="5" t="s">
        <v>3</v>
      </c>
      <c r="E16" s="5" t="s">
        <v>7</v>
      </c>
      <c r="F16" s="5" t="s">
        <v>3</v>
      </c>
      <c r="G16" s="5" t="s">
        <v>6</v>
      </c>
      <c r="H16" s="5" t="s">
        <v>3</v>
      </c>
      <c r="I16" s="5" t="s">
        <v>5</v>
      </c>
      <c r="J16" s="5" t="s">
        <v>3</v>
      </c>
      <c r="K16" s="6" t="s">
        <v>4</v>
      </c>
    </row>
    <row r="17" spans="1:15" x14ac:dyDescent="0.25">
      <c r="A17" s="14" t="s">
        <v>29</v>
      </c>
      <c r="B17" s="74">
        <v>37</v>
      </c>
      <c r="C17" s="75">
        <f>D17/B17</f>
        <v>121105</v>
      </c>
      <c r="D17" s="73">
        <v>4480885</v>
      </c>
      <c r="E17" s="75">
        <f>F17/B17</f>
        <v>121635</v>
      </c>
      <c r="F17" s="73">
        <v>4500495</v>
      </c>
      <c r="G17" s="75">
        <f>H17/B17</f>
        <v>122165</v>
      </c>
      <c r="H17" s="73">
        <v>4520105</v>
      </c>
      <c r="I17" s="75">
        <f>J17/B17</f>
        <v>122695</v>
      </c>
      <c r="J17" s="73">
        <v>4539715</v>
      </c>
      <c r="K17" s="76" t="s">
        <v>57</v>
      </c>
      <c r="N17" s="111"/>
      <c r="O17" s="111"/>
    </row>
    <row r="18" spans="1:15" x14ac:dyDescent="0.25">
      <c r="A18" s="14" t="s">
        <v>29</v>
      </c>
      <c r="B18" s="77">
        <v>55</v>
      </c>
      <c r="C18" s="75">
        <f t="shared" ref="C18:C21" si="12">D18/B18</f>
        <v>106795</v>
      </c>
      <c r="D18" s="70">
        <v>5873725</v>
      </c>
      <c r="E18" s="75">
        <f t="shared" ref="E18:E27" si="13">F18/B18</f>
        <v>107325</v>
      </c>
      <c r="F18" s="71">
        <v>5902875</v>
      </c>
      <c r="G18" s="75">
        <f t="shared" ref="G18:G27" si="14">H18/B18</f>
        <v>107855</v>
      </c>
      <c r="H18" s="71">
        <v>5932025</v>
      </c>
      <c r="I18" s="72">
        <f>J18/B18</f>
        <v>108385</v>
      </c>
      <c r="J18" s="71">
        <v>5961175</v>
      </c>
      <c r="K18" s="76" t="s">
        <v>57</v>
      </c>
      <c r="N18" s="111"/>
      <c r="O18" s="111"/>
    </row>
    <row r="19" spans="1:15" ht="15.75" thickBot="1" x14ac:dyDescent="0.3">
      <c r="A19" s="17" t="s">
        <v>28</v>
      </c>
      <c r="B19" s="78">
        <v>68</v>
      </c>
      <c r="C19" s="80">
        <f t="shared" si="12"/>
        <v>96089</v>
      </c>
      <c r="D19" s="79">
        <v>6534052</v>
      </c>
      <c r="E19" s="80">
        <f t="shared" si="13"/>
        <v>96619</v>
      </c>
      <c r="F19" s="79">
        <v>6570092</v>
      </c>
      <c r="G19" s="80">
        <f t="shared" si="14"/>
        <v>97149</v>
      </c>
      <c r="H19" s="79">
        <v>6606132</v>
      </c>
      <c r="I19" s="80">
        <f>J19/B19</f>
        <v>97679</v>
      </c>
      <c r="J19" s="79">
        <v>6642172</v>
      </c>
      <c r="K19" s="81" t="s">
        <v>57</v>
      </c>
      <c r="N19" s="111"/>
      <c r="O19" s="111"/>
    </row>
    <row r="20" spans="1:15" x14ac:dyDescent="0.25">
      <c r="A20" s="14" t="s">
        <v>51</v>
      </c>
      <c r="B20" s="77">
        <v>55</v>
      </c>
      <c r="C20" s="72">
        <f t="shared" si="12"/>
        <v>107758.63636363637</v>
      </c>
      <c r="D20" s="70">
        <v>5926725</v>
      </c>
      <c r="E20" s="72">
        <f t="shared" si="13"/>
        <v>108288.63636363637</v>
      </c>
      <c r="F20" s="71">
        <v>5955875</v>
      </c>
      <c r="G20" s="72">
        <f t="shared" si="14"/>
        <v>107855</v>
      </c>
      <c r="H20" s="71">
        <v>5932025</v>
      </c>
      <c r="I20" s="73"/>
      <c r="J20" s="73"/>
      <c r="K20" s="76" t="s">
        <v>22</v>
      </c>
      <c r="N20" s="111"/>
      <c r="O20" s="111"/>
    </row>
    <row r="21" spans="1:15" ht="15.75" thickBot="1" x14ac:dyDescent="0.3">
      <c r="A21" s="17" t="s">
        <v>52</v>
      </c>
      <c r="B21" s="83">
        <v>64.8</v>
      </c>
      <c r="C21" s="75">
        <f t="shared" si="12"/>
        <v>96906.901234567908</v>
      </c>
      <c r="D21" s="79">
        <v>6279567.2000000002</v>
      </c>
      <c r="E21" s="80">
        <f t="shared" si="13"/>
        <v>97436.901234567908</v>
      </c>
      <c r="F21" s="79">
        <v>6313911.2000000002</v>
      </c>
      <c r="G21" s="80">
        <f t="shared" si="14"/>
        <v>97149</v>
      </c>
      <c r="H21" s="79">
        <v>6295255.2000000002</v>
      </c>
      <c r="I21" s="172"/>
      <c r="J21" s="79"/>
      <c r="K21" s="81" t="s">
        <v>22</v>
      </c>
      <c r="N21" s="111"/>
      <c r="O21" s="111"/>
    </row>
    <row r="22" spans="1:15" x14ac:dyDescent="0.25">
      <c r="A22" s="171" t="s">
        <v>93</v>
      </c>
      <c r="B22" s="173">
        <v>32.799999999999997</v>
      </c>
      <c r="C22" s="193">
        <f>D22/B22</f>
        <v>123225</v>
      </c>
      <c r="D22" s="68">
        <v>4041779.9999999995</v>
      </c>
      <c r="E22" s="72">
        <f t="shared" si="13"/>
        <v>123755</v>
      </c>
      <c r="F22" s="71">
        <v>4059163.9999999995</v>
      </c>
      <c r="G22" s="72">
        <f t="shared" si="14"/>
        <v>124285</v>
      </c>
      <c r="H22" s="73">
        <v>4076547.9999999995</v>
      </c>
      <c r="I22" s="68"/>
      <c r="J22" s="68"/>
      <c r="K22" s="174" t="s">
        <v>57</v>
      </c>
      <c r="N22" s="111"/>
      <c r="O22" s="111"/>
    </row>
    <row r="23" spans="1:15" x14ac:dyDescent="0.25">
      <c r="A23" s="30" t="s">
        <v>94</v>
      </c>
      <c r="B23" s="77">
        <v>34</v>
      </c>
      <c r="C23" s="75">
        <f t="shared" ref="C23:C27" si="15">D23/B23</f>
        <v>123225</v>
      </c>
      <c r="D23" s="73">
        <v>4189650</v>
      </c>
      <c r="E23" s="75">
        <f t="shared" si="13"/>
        <v>123755</v>
      </c>
      <c r="F23" s="73">
        <v>4207670</v>
      </c>
      <c r="G23" s="75">
        <f t="shared" si="14"/>
        <v>124285</v>
      </c>
      <c r="H23" s="73">
        <v>4225690</v>
      </c>
      <c r="I23" s="73"/>
      <c r="J23" s="73"/>
      <c r="K23" s="76" t="s">
        <v>57</v>
      </c>
      <c r="N23" s="111"/>
      <c r="O23" s="111"/>
    </row>
    <row r="24" spans="1:15" x14ac:dyDescent="0.25">
      <c r="A24" s="30" t="s">
        <v>94</v>
      </c>
      <c r="B24" s="77">
        <v>37</v>
      </c>
      <c r="C24" s="75">
        <f t="shared" si="15"/>
        <v>121105</v>
      </c>
      <c r="D24" s="73">
        <v>4480885</v>
      </c>
      <c r="E24" s="75">
        <f t="shared" si="13"/>
        <v>121635</v>
      </c>
      <c r="F24" s="73">
        <v>4500495</v>
      </c>
      <c r="G24" s="75">
        <f t="shared" si="14"/>
        <v>122165</v>
      </c>
      <c r="H24" s="73">
        <v>4520105</v>
      </c>
      <c r="I24" s="73"/>
      <c r="J24" s="73"/>
      <c r="K24" s="76" t="s">
        <v>57</v>
      </c>
      <c r="N24" s="111"/>
      <c r="O24" s="111"/>
    </row>
    <row r="25" spans="1:15" x14ac:dyDescent="0.25">
      <c r="A25" s="30" t="s">
        <v>95</v>
      </c>
      <c r="B25" s="77">
        <v>51.1</v>
      </c>
      <c r="C25" s="75">
        <f t="shared" si="15"/>
        <v>109975</v>
      </c>
      <c r="D25" s="73">
        <v>5619722.5</v>
      </c>
      <c r="E25" s="75">
        <f t="shared" si="13"/>
        <v>110505</v>
      </c>
      <c r="F25" s="73">
        <v>5646805.5</v>
      </c>
      <c r="G25" s="75">
        <f t="shared" si="14"/>
        <v>111035</v>
      </c>
      <c r="H25" s="73">
        <v>5673888.5</v>
      </c>
      <c r="I25" s="73"/>
      <c r="J25" s="73"/>
      <c r="K25" s="76" t="s">
        <v>57</v>
      </c>
      <c r="N25" s="111"/>
      <c r="O25" s="111"/>
    </row>
    <row r="26" spans="1:15" x14ac:dyDescent="0.25">
      <c r="A26" s="30" t="s">
        <v>94</v>
      </c>
      <c r="B26" s="77">
        <v>55</v>
      </c>
      <c r="C26" s="75">
        <f t="shared" si="15"/>
        <v>106795</v>
      </c>
      <c r="D26" s="73">
        <v>5873725</v>
      </c>
      <c r="E26" s="75">
        <f t="shared" si="13"/>
        <v>107325</v>
      </c>
      <c r="F26" s="73">
        <v>5902875</v>
      </c>
      <c r="G26" s="75">
        <f t="shared" si="14"/>
        <v>107855</v>
      </c>
      <c r="H26" s="73">
        <v>5932025</v>
      </c>
      <c r="I26" s="73"/>
      <c r="J26" s="73"/>
      <c r="K26" s="76" t="s">
        <v>57</v>
      </c>
      <c r="N26" s="111"/>
      <c r="O26" s="111"/>
    </row>
    <row r="27" spans="1:15" ht="15.75" thickBot="1" x14ac:dyDescent="0.3">
      <c r="A27" s="175" t="s">
        <v>95</v>
      </c>
      <c r="B27" s="101">
        <v>56.5</v>
      </c>
      <c r="C27" s="80">
        <f t="shared" si="15"/>
        <v>106795</v>
      </c>
      <c r="D27" s="176">
        <v>6033917.5</v>
      </c>
      <c r="E27" s="80">
        <f t="shared" si="13"/>
        <v>107325</v>
      </c>
      <c r="F27" s="79">
        <v>6063862.5</v>
      </c>
      <c r="G27" s="80">
        <f t="shared" si="14"/>
        <v>107855</v>
      </c>
      <c r="H27" s="79">
        <v>6093807.5</v>
      </c>
      <c r="I27" s="177"/>
      <c r="J27" s="177"/>
      <c r="K27" s="102" t="s">
        <v>57</v>
      </c>
      <c r="N27" s="111"/>
      <c r="O27" s="111"/>
    </row>
    <row r="30" spans="1:15" ht="19.5" thickBot="1" x14ac:dyDescent="0.35">
      <c r="A30" s="24" t="s">
        <v>103</v>
      </c>
      <c r="B30" s="2"/>
      <c r="C30" s="2"/>
      <c r="D30" s="2"/>
      <c r="E30" s="3"/>
      <c r="F30" s="2"/>
      <c r="G30" s="3"/>
      <c r="H30" s="3"/>
      <c r="I30" s="3"/>
      <c r="J30" s="3"/>
      <c r="K30" s="3"/>
    </row>
    <row r="31" spans="1:15" ht="45.75" thickBot="1" x14ac:dyDescent="0.3">
      <c r="A31" s="4" t="s">
        <v>0</v>
      </c>
      <c r="B31" s="5" t="s">
        <v>1</v>
      </c>
      <c r="C31" s="5" t="s">
        <v>8</v>
      </c>
      <c r="D31" s="5" t="s">
        <v>3</v>
      </c>
      <c r="E31" s="5" t="s">
        <v>7</v>
      </c>
      <c r="F31" s="5" t="s">
        <v>3</v>
      </c>
      <c r="G31" s="5" t="s">
        <v>6</v>
      </c>
      <c r="H31" s="5" t="s">
        <v>3</v>
      </c>
      <c r="I31" s="5" t="s">
        <v>5</v>
      </c>
      <c r="J31" s="5" t="s">
        <v>3</v>
      </c>
      <c r="K31" s="6" t="s">
        <v>4</v>
      </c>
    </row>
    <row r="32" spans="1:15" x14ac:dyDescent="0.25">
      <c r="A32" s="14" t="s">
        <v>29</v>
      </c>
      <c r="B32" s="74">
        <v>37</v>
      </c>
      <c r="C32" s="75">
        <f>D32/B32</f>
        <v>111965</v>
      </c>
      <c r="D32" s="73">
        <v>4142705</v>
      </c>
      <c r="E32" s="75">
        <f>F32/B32</f>
        <v>112455</v>
      </c>
      <c r="F32" s="73">
        <v>4160835</v>
      </c>
      <c r="G32" s="75">
        <f>H32/B32</f>
        <v>112945</v>
      </c>
      <c r="H32" s="73">
        <v>4178965</v>
      </c>
      <c r="I32" s="75">
        <f>J32/B32</f>
        <v>113435</v>
      </c>
      <c r="J32" s="73">
        <v>4197095</v>
      </c>
      <c r="K32" s="76" t="s">
        <v>57</v>
      </c>
      <c r="N32" s="18"/>
      <c r="O32" s="18"/>
    </row>
    <row r="33" spans="1:15" x14ac:dyDescent="0.25">
      <c r="A33" s="14" t="s">
        <v>29</v>
      </c>
      <c r="B33" s="77">
        <v>55</v>
      </c>
      <c r="C33" s="75">
        <f t="shared" ref="C33:C36" si="16">D33/B33</f>
        <v>98735</v>
      </c>
      <c r="D33" s="70">
        <v>5430425</v>
      </c>
      <c r="E33" s="75">
        <f t="shared" ref="E33:E42" si="17">F33/B33</f>
        <v>99225</v>
      </c>
      <c r="F33" s="71">
        <v>5457375</v>
      </c>
      <c r="G33" s="75">
        <f t="shared" ref="G33:G42" si="18">H33/B33</f>
        <v>99715</v>
      </c>
      <c r="H33" s="71">
        <v>5484325</v>
      </c>
      <c r="I33" s="75">
        <f t="shared" ref="I33:I34" si="19">J33/B33</f>
        <v>100205</v>
      </c>
      <c r="J33" s="71">
        <v>5511275</v>
      </c>
      <c r="K33" s="76" t="s">
        <v>57</v>
      </c>
      <c r="N33" s="18"/>
      <c r="O33" s="18"/>
    </row>
    <row r="34" spans="1:15" ht="15.75" thickBot="1" x14ac:dyDescent="0.3">
      <c r="A34" s="17" t="s">
        <v>28</v>
      </c>
      <c r="B34" s="78">
        <v>68</v>
      </c>
      <c r="C34" s="80">
        <f t="shared" si="16"/>
        <v>88837</v>
      </c>
      <c r="D34" s="79">
        <v>6040916</v>
      </c>
      <c r="E34" s="80">
        <f t="shared" si="17"/>
        <v>89327</v>
      </c>
      <c r="F34" s="79">
        <v>6074236</v>
      </c>
      <c r="G34" s="80">
        <f t="shared" si="18"/>
        <v>89817</v>
      </c>
      <c r="H34" s="79">
        <v>6107556</v>
      </c>
      <c r="I34" s="80">
        <f t="shared" si="19"/>
        <v>90307</v>
      </c>
      <c r="J34" s="79">
        <v>6140876</v>
      </c>
      <c r="K34" s="81" t="s">
        <v>57</v>
      </c>
      <c r="N34" s="18"/>
      <c r="O34" s="18"/>
    </row>
    <row r="35" spans="1:15" x14ac:dyDescent="0.25">
      <c r="A35" s="14" t="s">
        <v>51</v>
      </c>
      <c r="B35" s="77">
        <v>55</v>
      </c>
      <c r="C35" s="72">
        <f t="shared" si="16"/>
        <v>99625.909090909088</v>
      </c>
      <c r="D35" s="70">
        <v>5479425</v>
      </c>
      <c r="E35" s="72">
        <f t="shared" si="17"/>
        <v>100115.90909090909</v>
      </c>
      <c r="F35" s="71">
        <v>5506375</v>
      </c>
      <c r="G35" s="72">
        <f t="shared" si="18"/>
        <v>99715</v>
      </c>
      <c r="H35" s="71">
        <v>5484325</v>
      </c>
      <c r="I35" s="71"/>
      <c r="J35" s="73"/>
      <c r="K35" s="76" t="s">
        <v>22</v>
      </c>
      <c r="N35" s="18"/>
      <c r="O35" s="18"/>
    </row>
    <row r="36" spans="1:15" ht="15.75" thickBot="1" x14ac:dyDescent="0.3">
      <c r="A36" s="17" t="s">
        <v>52</v>
      </c>
      <c r="B36" s="83">
        <v>64.8</v>
      </c>
      <c r="C36" s="75">
        <f t="shared" si="16"/>
        <v>89593.172839506165</v>
      </c>
      <c r="D36" s="79">
        <v>5805637.5999999996</v>
      </c>
      <c r="E36" s="80">
        <f t="shared" si="17"/>
        <v>90083.172839506165</v>
      </c>
      <c r="F36" s="79">
        <v>5837389.5999999996</v>
      </c>
      <c r="G36" s="80">
        <f t="shared" si="18"/>
        <v>89817</v>
      </c>
      <c r="H36" s="79">
        <v>5820141.5999999996</v>
      </c>
      <c r="I36" s="172"/>
      <c r="J36" s="79"/>
      <c r="K36" s="81" t="s">
        <v>22</v>
      </c>
      <c r="N36" s="18"/>
      <c r="O36" s="18"/>
    </row>
    <row r="37" spans="1:15" x14ac:dyDescent="0.25">
      <c r="A37" s="171" t="s">
        <v>93</v>
      </c>
      <c r="B37" s="173">
        <v>32.799999999999997</v>
      </c>
      <c r="C37" s="193">
        <f>D37/B37</f>
        <v>113925</v>
      </c>
      <c r="D37" s="68">
        <v>3736739.9999999995</v>
      </c>
      <c r="E37" s="72">
        <f t="shared" si="17"/>
        <v>114415</v>
      </c>
      <c r="F37" s="73">
        <v>3752811.9999999995</v>
      </c>
      <c r="G37" s="72">
        <f t="shared" si="18"/>
        <v>114905</v>
      </c>
      <c r="H37" s="73">
        <v>3768883.9999999995</v>
      </c>
      <c r="I37" s="68"/>
      <c r="J37" s="68"/>
      <c r="K37" s="174" t="s">
        <v>57</v>
      </c>
      <c r="N37" s="18"/>
      <c r="O37" s="18"/>
    </row>
    <row r="38" spans="1:15" x14ac:dyDescent="0.25">
      <c r="A38" s="30" t="s">
        <v>94</v>
      </c>
      <c r="B38" s="77">
        <v>34</v>
      </c>
      <c r="C38" s="75">
        <f t="shared" ref="C38:C42" si="20">D38/B38</f>
        <v>113925</v>
      </c>
      <c r="D38" s="73">
        <v>3873450</v>
      </c>
      <c r="E38" s="75">
        <f t="shared" si="17"/>
        <v>114415</v>
      </c>
      <c r="F38" s="73">
        <v>3890110</v>
      </c>
      <c r="G38" s="75">
        <f t="shared" si="18"/>
        <v>114905</v>
      </c>
      <c r="H38" s="73">
        <v>3906770</v>
      </c>
      <c r="I38" s="73"/>
      <c r="J38" s="73"/>
      <c r="K38" s="76" t="s">
        <v>57</v>
      </c>
      <c r="N38" s="18"/>
      <c r="O38" s="18"/>
    </row>
    <row r="39" spans="1:15" x14ac:dyDescent="0.25">
      <c r="A39" s="30" t="s">
        <v>94</v>
      </c>
      <c r="B39" s="77">
        <v>37</v>
      </c>
      <c r="C39" s="75">
        <f t="shared" si="20"/>
        <v>111965</v>
      </c>
      <c r="D39" s="73">
        <v>4142705</v>
      </c>
      <c r="E39" s="75">
        <f t="shared" si="17"/>
        <v>112455</v>
      </c>
      <c r="F39" s="73">
        <v>4160835</v>
      </c>
      <c r="G39" s="75">
        <f t="shared" si="18"/>
        <v>112945</v>
      </c>
      <c r="H39" s="73">
        <v>4178965</v>
      </c>
      <c r="I39" s="73"/>
      <c r="J39" s="73"/>
      <c r="K39" s="76" t="s">
        <v>57</v>
      </c>
      <c r="N39" s="18"/>
      <c r="O39" s="18"/>
    </row>
    <row r="40" spans="1:15" x14ac:dyDescent="0.25">
      <c r="A40" s="30" t="s">
        <v>95</v>
      </c>
      <c r="B40" s="77">
        <v>51.1</v>
      </c>
      <c r="C40" s="75">
        <f t="shared" si="20"/>
        <v>101675</v>
      </c>
      <c r="D40" s="73">
        <v>5195592.5</v>
      </c>
      <c r="E40" s="75">
        <f t="shared" si="17"/>
        <v>102165</v>
      </c>
      <c r="F40" s="73">
        <v>5220631.5</v>
      </c>
      <c r="G40" s="75">
        <f t="shared" si="18"/>
        <v>102655</v>
      </c>
      <c r="H40" s="73">
        <v>5245670.5</v>
      </c>
      <c r="I40" s="73"/>
      <c r="J40" s="73"/>
      <c r="K40" s="76" t="s">
        <v>57</v>
      </c>
      <c r="M40" s="111"/>
      <c r="N40" s="18"/>
      <c r="O40" s="18"/>
    </row>
    <row r="41" spans="1:15" x14ac:dyDescent="0.25">
      <c r="A41" s="30" t="s">
        <v>94</v>
      </c>
      <c r="B41" s="77">
        <v>55</v>
      </c>
      <c r="C41" s="75">
        <f t="shared" si="20"/>
        <v>98735</v>
      </c>
      <c r="D41" s="73">
        <v>5430425</v>
      </c>
      <c r="E41" s="75">
        <f t="shared" si="17"/>
        <v>99225</v>
      </c>
      <c r="F41" s="73">
        <v>5457375</v>
      </c>
      <c r="G41" s="75">
        <f t="shared" si="18"/>
        <v>99715</v>
      </c>
      <c r="H41" s="73">
        <v>5484325</v>
      </c>
      <c r="I41" s="73"/>
      <c r="J41" s="73"/>
      <c r="K41" s="76" t="s">
        <v>57</v>
      </c>
      <c r="N41" s="18"/>
      <c r="O41" s="18"/>
    </row>
    <row r="42" spans="1:15" ht="15.75" thickBot="1" x14ac:dyDescent="0.3">
      <c r="A42" s="175" t="s">
        <v>95</v>
      </c>
      <c r="B42" s="101">
        <v>56.5</v>
      </c>
      <c r="C42" s="80">
        <f t="shared" si="20"/>
        <v>98735</v>
      </c>
      <c r="D42" s="176">
        <v>5578527.5</v>
      </c>
      <c r="E42" s="80">
        <f t="shared" si="17"/>
        <v>99225</v>
      </c>
      <c r="F42" s="79">
        <v>5606212.5</v>
      </c>
      <c r="G42" s="80">
        <f t="shared" si="18"/>
        <v>99715</v>
      </c>
      <c r="H42" s="79">
        <v>5633897.5</v>
      </c>
      <c r="I42" s="177"/>
      <c r="J42" s="177"/>
      <c r="K42" s="102" t="s">
        <v>57</v>
      </c>
      <c r="N42" s="18"/>
      <c r="O42" s="18"/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topLeftCell="A34" zoomScale="90" zoomScaleNormal="90" workbookViewId="0">
      <selection activeCell="A68" sqref="A68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2.2851562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98</v>
      </c>
      <c r="E1" s="3"/>
      <c r="F1" s="3"/>
      <c r="G1" s="3"/>
      <c r="H1" s="3"/>
      <c r="I1" s="3"/>
      <c r="J1" s="3"/>
      <c r="K1" s="3"/>
      <c r="L1" s="3"/>
    </row>
    <row r="2" spans="1:12" s="37" customFormat="1" ht="45" x14ac:dyDescent="0.25">
      <c r="A2" s="31" t="s">
        <v>0</v>
      </c>
      <c r="B2" s="32" t="s">
        <v>33</v>
      </c>
      <c r="C2" s="33" t="s">
        <v>34</v>
      </c>
      <c r="D2" s="34" t="s">
        <v>35</v>
      </c>
      <c r="E2" s="33" t="s">
        <v>36</v>
      </c>
      <c r="F2" s="33" t="s">
        <v>35</v>
      </c>
      <c r="G2" s="94" t="s">
        <v>37</v>
      </c>
    </row>
    <row r="3" spans="1:12" s="37" customFormat="1" ht="15.75" thickBot="1" x14ac:dyDescent="0.3">
      <c r="A3" s="92" t="s">
        <v>59</v>
      </c>
      <c r="B3" s="93">
        <v>48.45</v>
      </c>
      <c r="C3" s="90"/>
      <c r="D3" s="91"/>
      <c r="E3" s="52">
        <v>90651.9834881321</v>
      </c>
      <c r="F3" s="25">
        <f>E3*B3</f>
        <v>4392088.6000000006</v>
      </c>
      <c r="G3" s="95" t="s">
        <v>58</v>
      </c>
      <c r="I3" s="96"/>
      <c r="J3" s="96"/>
      <c r="K3" s="96"/>
    </row>
    <row r="4" spans="1:12" s="37" customFormat="1" x14ac:dyDescent="0.25">
      <c r="A4" s="42" t="s">
        <v>38</v>
      </c>
      <c r="B4" s="43">
        <v>28.07</v>
      </c>
      <c r="C4" s="44">
        <v>108582</v>
      </c>
      <c r="D4" s="45">
        <f>C4*B4</f>
        <v>3047896.74</v>
      </c>
      <c r="E4" s="54">
        <v>109582</v>
      </c>
      <c r="F4" s="45">
        <f>E4*B4</f>
        <v>3075966.74</v>
      </c>
      <c r="G4" s="10" t="s">
        <v>11</v>
      </c>
      <c r="J4" s="96"/>
      <c r="K4" s="96"/>
    </row>
    <row r="5" spans="1:12" s="37" customFormat="1" ht="15.75" thickBot="1" x14ac:dyDescent="0.3">
      <c r="A5" s="50" t="s">
        <v>39</v>
      </c>
      <c r="B5" s="66">
        <v>55.6</v>
      </c>
      <c r="C5" s="52">
        <v>81953</v>
      </c>
      <c r="D5" s="25">
        <f t="shared" ref="D5" si="0">C5*B5</f>
        <v>4556586.8</v>
      </c>
      <c r="E5" s="52">
        <v>82953</v>
      </c>
      <c r="F5" s="25">
        <f t="shared" ref="F5" si="1">E5*B5</f>
        <v>4612186.8</v>
      </c>
      <c r="G5" s="26" t="s">
        <v>11</v>
      </c>
      <c r="J5" s="96"/>
      <c r="K5" s="96"/>
    </row>
    <row r="6" spans="1:12" s="37" customFormat="1" x14ac:dyDescent="0.25">
      <c r="A6" s="42" t="s">
        <v>40</v>
      </c>
      <c r="B6" s="39">
        <v>55.6</v>
      </c>
      <c r="C6" s="8">
        <v>81953</v>
      </c>
      <c r="D6" s="12">
        <f t="shared" ref="D6:D7" si="2">C6*B6</f>
        <v>4556586.8</v>
      </c>
      <c r="E6" s="8">
        <v>82953</v>
      </c>
      <c r="F6" s="12">
        <f t="shared" ref="F6" si="3">E6*B6</f>
        <v>4612186.8</v>
      </c>
      <c r="G6" s="41" t="s">
        <v>11</v>
      </c>
      <c r="J6" s="96"/>
      <c r="K6" s="96"/>
    </row>
    <row r="7" spans="1:12" s="37" customFormat="1" ht="15.75" thickBot="1" x14ac:dyDescent="0.3">
      <c r="A7" s="50" t="s">
        <v>41</v>
      </c>
      <c r="B7" s="51">
        <v>65.069999999999993</v>
      </c>
      <c r="C7" s="52">
        <v>76953</v>
      </c>
      <c r="D7" s="25">
        <f t="shared" si="2"/>
        <v>5007331.709999999</v>
      </c>
      <c r="E7" s="52">
        <v>77953</v>
      </c>
      <c r="F7" s="25">
        <f t="shared" ref="F7" si="4">E7*B7</f>
        <v>5072401.709999999</v>
      </c>
      <c r="G7" s="53" t="s">
        <v>11</v>
      </c>
      <c r="J7" s="96"/>
      <c r="K7" s="96"/>
    </row>
    <row r="8" spans="1:12" s="37" customFormat="1" x14ac:dyDescent="0.25">
      <c r="A8" s="42" t="s">
        <v>42</v>
      </c>
      <c r="B8" s="43">
        <v>34.630000000000003</v>
      </c>
      <c r="C8" s="44">
        <v>101004</v>
      </c>
      <c r="D8" s="12">
        <f t="shared" ref="D8" si="5">C8*B8</f>
        <v>3497768.5200000005</v>
      </c>
      <c r="E8" s="54">
        <v>102004</v>
      </c>
      <c r="F8" s="12">
        <f t="shared" ref="F8" si="6">E8*B8</f>
        <v>3532398.5200000005</v>
      </c>
      <c r="G8" s="41" t="s">
        <v>11</v>
      </c>
      <c r="J8" s="96"/>
      <c r="K8" s="96"/>
    </row>
    <row r="9" spans="1:12" s="37" customFormat="1" x14ac:dyDescent="0.25">
      <c r="A9" s="42" t="s">
        <v>43</v>
      </c>
      <c r="B9" s="39">
        <v>48.45</v>
      </c>
      <c r="C9" s="8">
        <v>87588</v>
      </c>
      <c r="D9" s="12">
        <f t="shared" ref="D9:D12" si="7">C9*B9</f>
        <v>4243638.6000000006</v>
      </c>
      <c r="E9" s="8">
        <v>88588</v>
      </c>
      <c r="F9" s="12">
        <f t="shared" ref="F9:F10" si="8">E9*B9</f>
        <v>4292088.6000000006</v>
      </c>
      <c r="G9" s="41" t="s">
        <v>11</v>
      </c>
      <c r="J9" s="96"/>
      <c r="K9" s="96"/>
    </row>
    <row r="10" spans="1:12" s="37" customFormat="1" x14ac:dyDescent="0.25">
      <c r="A10" s="42" t="s">
        <v>43</v>
      </c>
      <c r="B10" s="39">
        <v>55.6</v>
      </c>
      <c r="C10" s="8">
        <v>81953</v>
      </c>
      <c r="D10" s="12">
        <f t="shared" si="7"/>
        <v>4556586.8</v>
      </c>
      <c r="E10" s="8">
        <v>82953</v>
      </c>
      <c r="F10" s="12">
        <f t="shared" si="8"/>
        <v>4612186.8</v>
      </c>
      <c r="G10" s="41" t="s">
        <v>11</v>
      </c>
      <c r="J10" s="96"/>
      <c r="K10" s="96"/>
    </row>
    <row r="11" spans="1:12" s="37" customFormat="1" x14ac:dyDescent="0.25">
      <c r="A11" s="46" t="s">
        <v>44</v>
      </c>
      <c r="B11" s="47">
        <v>60.64</v>
      </c>
      <c r="C11" s="48">
        <v>78953</v>
      </c>
      <c r="D11" s="12">
        <f t="shared" si="7"/>
        <v>4787709.92</v>
      </c>
      <c r="E11" s="49"/>
      <c r="F11" s="49"/>
      <c r="G11" s="41" t="s">
        <v>11</v>
      </c>
      <c r="J11" s="96"/>
      <c r="K11" s="96"/>
    </row>
    <row r="12" spans="1:12" s="37" customFormat="1" ht="15.75" thickBot="1" x14ac:dyDescent="0.3">
      <c r="A12" s="50" t="s">
        <v>44</v>
      </c>
      <c r="B12" s="51">
        <v>65.069999999999993</v>
      </c>
      <c r="C12" s="52">
        <v>76953</v>
      </c>
      <c r="D12" s="25">
        <f t="shared" si="7"/>
        <v>5007331.709999999</v>
      </c>
      <c r="E12" s="52">
        <v>77953</v>
      </c>
      <c r="F12" s="25">
        <f t="shared" ref="F12" si="9">E12*B12</f>
        <v>5072401.709999999</v>
      </c>
      <c r="G12" s="53" t="s">
        <v>11</v>
      </c>
      <c r="J12" s="96"/>
      <c r="K12" s="96"/>
    </row>
    <row r="13" spans="1:12" s="37" customFormat="1" x14ac:dyDescent="0.25">
      <c r="A13" s="61" t="s">
        <v>47</v>
      </c>
      <c r="B13" s="62">
        <v>18.95</v>
      </c>
      <c r="C13" s="63">
        <v>119300</v>
      </c>
      <c r="D13" s="58">
        <f>B13*C13</f>
        <v>2260735</v>
      </c>
      <c r="E13" s="63">
        <v>120300</v>
      </c>
      <c r="F13" s="63">
        <f>E13*B13</f>
        <v>2279685</v>
      </c>
      <c r="G13" s="64" t="s">
        <v>11</v>
      </c>
      <c r="J13" s="96"/>
      <c r="K13" s="96"/>
    </row>
    <row r="14" spans="1:12" s="37" customFormat="1" x14ac:dyDescent="0.25">
      <c r="A14" s="56" t="s">
        <v>47</v>
      </c>
      <c r="B14" s="57">
        <v>20.67</v>
      </c>
      <c r="C14" s="58">
        <v>116300</v>
      </c>
      <c r="D14" s="58">
        <f>C14*B14</f>
        <v>2403921</v>
      </c>
      <c r="E14" s="58">
        <v>117300</v>
      </c>
      <c r="F14" s="58">
        <f>E14*B14</f>
        <v>2424591</v>
      </c>
      <c r="G14" s="59" t="s">
        <v>11</v>
      </c>
      <c r="J14" s="96"/>
      <c r="K14" s="96"/>
    </row>
    <row r="15" spans="1:12" s="37" customFormat="1" x14ac:dyDescent="0.25">
      <c r="A15" s="42" t="s">
        <v>46</v>
      </c>
      <c r="B15" s="43">
        <v>34.630000000000003</v>
      </c>
      <c r="C15" s="44">
        <v>101004</v>
      </c>
      <c r="D15" s="12">
        <f t="shared" ref="D15" si="10">C15*B15</f>
        <v>3497768.5200000005</v>
      </c>
      <c r="E15" s="54">
        <v>102004</v>
      </c>
      <c r="F15" s="12">
        <f t="shared" ref="F15" si="11">E15*B15</f>
        <v>3532398.5200000005</v>
      </c>
      <c r="G15" s="41" t="s">
        <v>11</v>
      </c>
      <c r="J15" s="96"/>
      <c r="K15" s="96"/>
    </row>
    <row r="16" spans="1:12" s="37" customFormat="1" x14ac:dyDescent="0.25">
      <c r="A16" s="46" t="s">
        <v>48</v>
      </c>
      <c r="B16" s="39">
        <v>38.25</v>
      </c>
      <c r="C16" s="8">
        <v>97300</v>
      </c>
      <c r="D16" s="12">
        <f>C16*B16</f>
        <v>3721725</v>
      </c>
      <c r="E16" s="40">
        <v>98300</v>
      </c>
      <c r="F16" s="12">
        <f>E16*B16</f>
        <v>3759975</v>
      </c>
      <c r="G16" s="41" t="s">
        <v>11</v>
      </c>
      <c r="J16" s="96"/>
      <c r="K16" s="96"/>
    </row>
    <row r="17" spans="1:11" s="37" customFormat="1" x14ac:dyDescent="0.25">
      <c r="A17" s="38" t="s">
        <v>46</v>
      </c>
      <c r="B17" s="39">
        <v>39</v>
      </c>
      <c r="C17" s="8">
        <v>97074</v>
      </c>
      <c r="D17" s="12">
        <f>C17*B17</f>
        <v>3785886</v>
      </c>
      <c r="E17" s="8">
        <v>98074</v>
      </c>
      <c r="F17" s="12">
        <f>E17*B17</f>
        <v>3824886</v>
      </c>
      <c r="G17" s="41" t="s">
        <v>11</v>
      </c>
      <c r="J17" s="96"/>
      <c r="K17" s="96"/>
    </row>
    <row r="18" spans="1:11" s="37" customFormat="1" x14ac:dyDescent="0.25">
      <c r="A18" s="42" t="s">
        <v>49</v>
      </c>
      <c r="B18" s="43">
        <v>40.89</v>
      </c>
      <c r="C18" s="44">
        <v>93800</v>
      </c>
      <c r="D18" s="45">
        <f t="shared" ref="D18:D22" si="12">C18*B18</f>
        <v>3835482</v>
      </c>
      <c r="E18" s="54">
        <v>94800</v>
      </c>
      <c r="F18" s="45">
        <f t="shared" ref="F18:F22" si="13">E18*B18</f>
        <v>3876372</v>
      </c>
      <c r="G18" s="10" t="s">
        <v>11</v>
      </c>
      <c r="J18" s="96"/>
      <c r="K18" s="96"/>
    </row>
    <row r="19" spans="1:11" s="37" customFormat="1" x14ac:dyDescent="0.25">
      <c r="A19" s="46" t="s">
        <v>49</v>
      </c>
      <c r="B19" s="39">
        <v>43.2</v>
      </c>
      <c r="C19" s="8">
        <v>91800</v>
      </c>
      <c r="D19" s="12">
        <f t="shared" si="12"/>
        <v>3965760.0000000005</v>
      </c>
      <c r="E19" s="40">
        <v>92800</v>
      </c>
      <c r="F19" s="12">
        <f t="shared" si="13"/>
        <v>4008960.0000000005</v>
      </c>
      <c r="G19" s="41" t="s">
        <v>11</v>
      </c>
      <c r="J19" s="96"/>
      <c r="K19" s="96"/>
    </row>
    <row r="20" spans="1:11" s="37" customFormat="1" x14ac:dyDescent="0.25">
      <c r="A20" s="46" t="s">
        <v>49</v>
      </c>
      <c r="B20" s="39">
        <v>45.32</v>
      </c>
      <c r="C20" s="8">
        <v>90800</v>
      </c>
      <c r="D20" s="12">
        <f t="shared" si="12"/>
        <v>4115056</v>
      </c>
      <c r="E20" s="40">
        <v>91800</v>
      </c>
      <c r="F20" s="12">
        <f t="shared" si="13"/>
        <v>4160376</v>
      </c>
      <c r="G20" s="41" t="s">
        <v>11</v>
      </c>
      <c r="J20" s="96"/>
      <c r="K20" s="96"/>
    </row>
    <row r="21" spans="1:11" s="37" customFormat="1" x14ac:dyDescent="0.25">
      <c r="A21" s="46" t="s">
        <v>49</v>
      </c>
      <c r="B21" s="39">
        <v>48.45</v>
      </c>
      <c r="C21" s="8">
        <v>87588</v>
      </c>
      <c r="D21" s="12">
        <f t="shared" si="12"/>
        <v>4243638.6000000006</v>
      </c>
      <c r="E21" s="40">
        <v>88588</v>
      </c>
      <c r="F21" s="12">
        <f t="shared" si="13"/>
        <v>4292088.6000000006</v>
      </c>
      <c r="G21" s="41" t="s">
        <v>11</v>
      </c>
      <c r="J21" s="96"/>
      <c r="K21" s="96"/>
    </row>
    <row r="22" spans="1:11" s="37" customFormat="1" ht="15.75" thickBot="1" x14ac:dyDescent="0.3">
      <c r="A22" s="65" t="s">
        <v>49</v>
      </c>
      <c r="B22" s="66">
        <v>55.52</v>
      </c>
      <c r="C22" s="52">
        <v>81953</v>
      </c>
      <c r="D22" s="25">
        <f t="shared" si="12"/>
        <v>4550030.5600000005</v>
      </c>
      <c r="E22" s="67">
        <v>82953</v>
      </c>
      <c r="F22" s="25">
        <f t="shared" si="13"/>
        <v>4605550.5600000005</v>
      </c>
      <c r="G22" s="26" t="s">
        <v>11</v>
      </c>
      <c r="J22" s="96"/>
      <c r="K22" s="96"/>
    </row>
    <row r="23" spans="1:11" x14ac:dyDescent="0.25">
      <c r="A23" s="61" t="s">
        <v>53</v>
      </c>
      <c r="B23" s="62">
        <v>18.95</v>
      </c>
      <c r="C23" s="63">
        <v>119300</v>
      </c>
      <c r="D23" s="58">
        <f>B23*C23</f>
        <v>2260735</v>
      </c>
      <c r="E23" s="63">
        <v>120300</v>
      </c>
      <c r="F23" s="63">
        <f>E23*B23</f>
        <v>2279685</v>
      </c>
      <c r="G23" s="64" t="s">
        <v>11</v>
      </c>
      <c r="J23" s="96"/>
      <c r="K23" s="96"/>
    </row>
    <row r="24" spans="1:11" x14ac:dyDescent="0.25">
      <c r="A24" s="56" t="s">
        <v>53</v>
      </c>
      <c r="B24" s="57">
        <v>20.67</v>
      </c>
      <c r="C24" s="58">
        <v>116300</v>
      </c>
      <c r="D24" s="58">
        <f>C24*B24</f>
        <v>2403921</v>
      </c>
      <c r="E24" s="58">
        <v>117300</v>
      </c>
      <c r="F24" s="58">
        <f>E24*B24</f>
        <v>2424591</v>
      </c>
      <c r="G24" s="59" t="s">
        <v>11</v>
      </c>
      <c r="J24" s="96"/>
      <c r="K24" s="96"/>
    </row>
    <row r="25" spans="1:11" x14ac:dyDescent="0.25">
      <c r="A25" s="42" t="s">
        <v>54</v>
      </c>
      <c r="B25" s="43">
        <v>34.630000000000003</v>
      </c>
      <c r="C25" s="44">
        <v>101004</v>
      </c>
      <c r="D25" s="12">
        <f t="shared" ref="D25" si="14">C25*B25</f>
        <v>3497768.5200000005</v>
      </c>
      <c r="E25" s="54">
        <v>102004</v>
      </c>
      <c r="F25" s="12">
        <f t="shared" ref="F25" si="15">E25*B25</f>
        <v>3532398.5200000005</v>
      </c>
      <c r="G25" s="41" t="s">
        <v>11</v>
      </c>
      <c r="J25" s="96"/>
      <c r="K25" s="96"/>
    </row>
    <row r="26" spans="1:11" x14ac:dyDescent="0.25">
      <c r="A26" s="46" t="s">
        <v>55</v>
      </c>
      <c r="B26" s="39">
        <v>38.25</v>
      </c>
      <c r="C26" s="8">
        <v>97300</v>
      </c>
      <c r="D26" s="12">
        <f>C26*B26</f>
        <v>3721725</v>
      </c>
      <c r="E26" s="40">
        <v>98300</v>
      </c>
      <c r="F26" s="12">
        <f>E26*B26</f>
        <v>3759975</v>
      </c>
      <c r="G26" s="41" t="s">
        <v>11</v>
      </c>
      <c r="J26" s="96"/>
      <c r="K26" s="96"/>
    </row>
    <row r="27" spans="1:11" x14ac:dyDescent="0.25">
      <c r="A27" s="38" t="s">
        <v>54</v>
      </c>
      <c r="B27" s="39">
        <v>39</v>
      </c>
      <c r="C27" s="8">
        <v>97074</v>
      </c>
      <c r="D27" s="12">
        <f>C27*B27</f>
        <v>3785886</v>
      </c>
      <c r="E27" s="8">
        <v>98074</v>
      </c>
      <c r="F27" s="12">
        <f>E27*B27</f>
        <v>3824886</v>
      </c>
      <c r="G27" s="41" t="s">
        <v>11</v>
      </c>
      <c r="J27" s="96"/>
      <c r="K27" s="96"/>
    </row>
    <row r="28" spans="1:11" x14ac:dyDescent="0.25">
      <c r="A28" s="42" t="s">
        <v>56</v>
      </c>
      <c r="B28" s="43">
        <v>40.89</v>
      </c>
      <c r="C28" s="44">
        <v>93800</v>
      </c>
      <c r="D28" s="45">
        <f t="shared" ref="D28:D32" si="16">C28*B28</f>
        <v>3835482</v>
      </c>
      <c r="E28" s="54">
        <v>94800</v>
      </c>
      <c r="F28" s="45">
        <f t="shared" ref="F28:F32" si="17">E28*B28</f>
        <v>3876372</v>
      </c>
      <c r="G28" s="10" t="s">
        <v>11</v>
      </c>
      <c r="J28" s="96"/>
      <c r="K28" s="96"/>
    </row>
    <row r="29" spans="1:11" x14ac:dyDescent="0.25">
      <c r="A29" s="46" t="s">
        <v>56</v>
      </c>
      <c r="B29" s="39">
        <v>43.2</v>
      </c>
      <c r="C29" s="8">
        <v>91800</v>
      </c>
      <c r="D29" s="12">
        <f t="shared" si="16"/>
        <v>3965760.0000000005</v>
      </c>
      <c r="E29" s="40">
        <v>92800</v>
      </c>
      <c r="F29" s="12">
        <f t="shared" si="17"/>
        <v>4008960.0000000005</v>
      </c>
      <c r="G29" s="41" t="s">
        <v>11</v>
      </c>
      <c r="J29" s="96"/>
      <c r="K29" s="96"/>
    </row>
    <row r="30" spans="1:11" x14ac:dyDescent="0.25">
      <c r="A30" s="46" t="s">
        <v>56</v>
      </c>
      <c r="B30" s="39">
        <v>45.32</v>
      </c>
      <c r="C30" s="8">
        <v>90800</v>
      </c>
      <c r="D30" s="12">
        <f t="shared" si="16"/>
        <v>4115056</v>
      </c>
      <c r="E30" s="40">
        <v>91800</v>
      </c>
      <c r="F30" s="12">
        <f t="shared" si="17"/>
        <v>4160376</v>
      </c>
      <c r="G30" s="41" t="s">
        <v>11</v>
      </c>
      <c r="J30" s="96"/>
      <c r="K30" s="96"/>
    </row>
    <row r="31" spans="1:11" x14ac:dyDescent="0.25">
      <c r="A31" s="46" t="s">
        <v>56</v>
      </c>
      <c r="B31" s="39">
        <v>48.45</v>
      </c>
      <c r="C31" s="8">
        <v>87588</v>
      </c>
      <c r="D31" s="12">
        <f t="shared" si="16"/>
        <v>4243638.6000000006</v>
      </c>
      <c r="E31" s="40">
        <v>88588</v>
      </c>
      <c r="F31" s="12">
        <f t="shared" si="17"/>
        <v>4292088.6000000006</v>
      </c>
      <c r="G31" s="41" t="s">
        <v>11</v>
      </c>
      <c r="J31" s="96"/>
      <c r="K31" s="96"/>
    </row>
    <row r="32" spans="1:11" ht="15.75" thickBot="1" x14ac:dyDescent="0.3">
      <c r="A32" s="65" t="s">
        <v>56</v>
      </c>
      <c r="B32" s="66">
        <v>55.52</v>
      </c>
      <c r="C32" s="52">
        <v>81953</v>
      </c>
      <c r="D32" s="25">
        <f t="shared" si="16"/>
        <v>4550030.5600000005</v>
      </c>
      <c r="E32" s="67">
        <v>82953</v>
      </c>
      <c r="F32" s="25">
        <f t="shared" si="17"/>
        <v>4605550.5600000005</v>
      </c>
      <c r="G32" s="26" t="s">
        <v>11</v>
      </c>
      <c r="J32" s="96"/>
      <c r="K32" s="96"/>
    </row>
    <row r="34" spans="1:12" s="2" customFormat="1" ht="27.75" customHeight="1" thickBot="1" x14ac:dyDescent="0.35">
      <c r="A34" s="24" t="s">
        <v>104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1" t="s">
        <v>0</v>
      </c>
      <c r="B35" s="32" t="s">
        <v>33</v>
      </c>
      <c r="C35" s="33" t="s">
        <v>34</v>
      </c>
      <c r="D35" s="34" t="s">
        <v>35</v>
      </c>
      <c r="E35" s="33" t="s">
        <v>36</v>
      </c>
      <c r="F35" s="34" t="s">
        <v>35</v>
      </c>
      <c r="G35" s="35" t="s">
        <v>37</v>
      </c>
      <c r="K35" s="18"/>
    </row>
    <row r="36" spans="1:12" ht="15.75" thickBot="1" x14ac:dyDescent="0.3">
      <c r="A36" s="92" t="s">
        <v>59</v>
      </c>
      <c r="B36" s="93">
        <v>48.45</v>
      </c>
      <c r="C36" s="90"/>
      <c r="D36" s="153"/>
      <c r="E36" s="52">
        <f>F36/B36</f>
        <v>96091.102497420041</v>
      </c>
      <c r="F36" s="150">
        <v>4655613.9160000011</v>
      </c>
      <c r="G36" s="95" t="s">
        <v>58</v>
      </c>
      <c r="I36" s="18"/>
      <c r="J36" s="18"/>
      <c r="K36" s="18"/>
      <c r="L36" s="18"/>
    </row>
    <row r="37" spans="1:12" x14ac:dyDescent="0.25">
      <c r="A37" s="42" t="s">
        <v>38</v>
      </c>
      <c r="B37" s="43">
        <v>28.07</v>
      </c>
      <c r="C37" s="44">
        <f>D37/B37</f>
        <v>115096.92000000001</v>
      </c>
      <c r="D37" s="154">
        <v>3230770.5444000005</v>
      </c>
      <c r="E37" s="54">
        <f t="shared" ref="E37:E65" si="18">F37/B37</f>
        <v>116156.92000000001</v>
      </c>
      <c r="F37" s="154">
        <v>3260524.7444000002</v>
      </c>
      <c r="G37" s="10" t="s">
        <v>11</v>
      </c>
      <c r="J37" s="18"/>
    </row>
    <row r="38" spans="1:12" ht="15.75" thickBot="1" x14ac:dyDescent="0.3">
      <c r="A38" s="50" t="s">
        <v>39</v>
      </c>
      <c r="B38" s="66">
        <v>55.6</v>
      </c>
      <c r="C38" s="52">
        <f t="shared" ref="C38:C65" si="19">D38/B38</f>
        <v>86870.180000000008</v>
      </c>
      <c r="D38" s="150">
        <v>4829982.0080000004</v>
      </c>
      <c r="E38" s="52">
        <f t="shared" si="18"/>
        <v>87930.180000000008</v>
      </c>
      <c r="F38" s="150">
        <v>4888918.0080000004</v>
      </c>
      <c r="G38" s="26" t="s">
        <v>11</v>
      </c>
      <c r="J38" s="18"/>
    </row>
    <row r="39" spans="1:12" x14ac:dyDescent="0.25">
      <c r="A39" s="42" t="s">
        <v>40</v>
      </c>
      <c r="B39" s="39">
        <v>55.6</v>
      </c>
      <c r="C39" s="8">
        <f t="shared" si="19"/>
        <v>86870.180000000008</v>
      </c>
      <c r="D39" s="152">
        <v>4829982.0080000004</v>
      </c>
      <c r="E39" s="8">
        <f t="shared" si="18"/>
        <v>87930.180000000008</v>
      </c>
      <c r="F39" s="152">
        <v>4888918.0080000004</v>
      </c>
      <c r="G39" s="41" t="s">
        <v>11</v>
      </c>
      <c r="J39" s="18"/>
    </row>
    <row r="40" spans="1:12" ht="15.75" thickBot="1" x14ac:dyDescent="0.3">
      <c r="A40" s="50" t="s">
        <v>41</v>
      </c>
      <c r="B40" s="51">
        <v>65.069999999999993</v>
      </c>
      <c r="C40" s="52">
        <f t="shared" si="19"/>
        <v>81570.180000000008</v>
      </c>
      <c r="D40" s="150">
        <v>5307771.6125999996</v>
      </c>
      <c r="E40" s="52">
        <f t="shared" si="18"/>
        <v>82630.179999999993</v>
      </c>
      <c r="F40" s="150">
        <v>5376745.8125999989</v>
      </c>
      <c r="G40" s="53" t="s">
        <v>11</v>
      </c>
      <c r="J40" s="18"/>
    </row>
    <row r="41" spans="1:12" x14ac:dyDescent="0.25">
      <c r="A41" s="42" t="s">
        <v>42</v>
      </c>
      <c r="B41" s="43">
        <v>34.630000000000003</v>
      </c>
      <c r="C41" s="44">
        <f t="shared" si="19"/>
        <v>107064.24</v>
      </c>
      <c r="D41" s="152">
        <v>3707634.6312000006</v>
      </c>
      <c r="E41" s="54">
        <f t="shared" si="18"/>
        <v>108124.24000000002</v>
      </c>
      <c r="F41" s="152">
        <v>3744342.4312000009</v>
      </c>
      <c r="G41" s="41" t="s">
        <v>11</v>
      </c>
      <c r="J41" s="18"/>
    </row>
    <row r="42" spans="1:12" x14ac:dyDescent="0.25">
      <c r="A42" s="42" t="s">
        <v>43</v>
      </c>
      <c r="B42" s="39">
        <v>48.45</v>
      </c>
      <c r="C42" s="8">
        <f t="shared" si="19"/>
        <v>92843.280000000013</v>
      </c>
      <c r="D42" s="152">
        <v>4498256.9160000011</v>
      </c>
      <c r="E42" s="8">
        <f t="shared" si="18"/>
        <v>93903.280000000013</v>
      </c>
      <c r="F42" s="152">
        <v>4549613.9160000011</v>
      </c>
      <c r="G42" s="41" t="s">
        <v>11</v>
      </c>
      <c r="J42" s="18"/>
    </row>
    <row r="43" spans="1:12" x14ac:dyDescent="0.25">
      <c r="A43" s="42" t="s">
        <v>43</v>
      </c>
      <c r="B43" s="39">
        <v>55.6</v>
      </c>
      <c r="C43" s="8">
        <f t="shared" si="19"/>
        <v>86870.180000000008</v>
      </c>
      <c r="D43" s="152">
        <v>4829982.0080000004</v>
      </c>
      <c r="E43" s="8">
        <f t="shared" si="18"/>
        <v>87930.180000000008</v>
      </c>
      <c r="F43" s="152">
        <v>4888918.0080000004</v>
      </c>
      <c r="G43" s="41" t="s">
        <v>11</v>
      </c>
      <c r="J43" s="18"/>
    </row>
    <row r="44" spans="1:12" x14ac:dyDescent="0.25">
      <c r="A44" s="46" t="s">
        <v>44</v>
      </c>
      <c r="B44" s="47">
        <v>60.64</v>
      </c>
      <c r="C44" s="48">
        <f t="shared" si="19"/>
        <v>83690.180000000008</v>
      </c>
      <c r="D44" s="152">
        <v>5074972.5152000003</v>
      </c>
      <c r="E44" s="49">
        <f t="shared" si="18"/>
        <v>0</v>
      </c>
      <c r="F44" s="156"/>
      <c r="G44" s="41" t="s">
        <v>11</v>
      </c>
      <c r="J44" s="18"/>
    </row>
    <row r="45" spans="1:12" ht="15.75" thickBot="1" x14ac:dyDescent="0.3">
      <c r="A45" s="50" t="s">
        <v>44</v>
      </c>
      <c r="B45" s="51">
        <v>65.069999999999993</v>
      </c>
      <c r="C45" s="52">
        <f t="shared" si="19"/>
        <v>81570.180000000008</v>
      </c>
      <c r="D45" s="150">
        <v>5307771.6125999996</v>
      </c>
      <c r="E45" s="52">
        <f t="shared" si="18"/>
        <v>82630.179999999993</v>
      </c>
      <c r="F45" s="150">
        <v>5376745.8125999989</v>
      </c>
      <c r="G45" s="53" t="s">
        <v>11</v>
      </c>
      <c r="J45" s="18"/>
    </row>
    <row r="46" spans="1:12" x14ac:dyDescent="0.25">
      <c r="A46" s="61" t="s">
        <v>47</v>
      </c>
      <c r="B46" s="62">
        <v>18.95</v>
      </c>
      <c r="C46" s="63">
        <f t="shared" si="19"/>
        <v>126458.00000000001</v>
      </c>
      <c r="D46" s="155">
        <v>2396379.1</v>
      </c>
      <c r="E46" s="63">
        <f t="shared" si="18"/>
        <v>127518.00000000001</v>
      </c>
      <c r="F46" s="157">
        <v>2416466.1</v>
      </c>
      <c r="G46" s="64" t="s">
        <v>11</v>
      </c>
      <c r="J46" s="18"/>
    </row>
    <row r="47" spans="1:12" x14ac:dyDescent="0.25">
      <c r="A47" s="56" t="s">
        <v>47</v>
      </c>
      <c r="B47" s="57">
        <v>20.67</v>
      </c>
      <c r="C47" s="58">
        <f t="shared" si="19"/>
        <v>123278</v>
      </c>
      <c r="D47" s="155">
        <v>2548156.2600000002</v>
      </c>
      <c r="E47" s="58">
        <f t="shared" si="18"/>
        <v>124337.99999999999</v>
      </c>
      <c r="F47" s="155">
        <v>2570066.46</v>
      </c>
      <c r="G47" s="59" t="s">
        <v>11</v>
      </c>
      <c r="J47" s="18"/>
    </row>
    <row r="48" spans="1:12" x14ac:dyDescent="0.25">
      <c r="A48" s="42" t="s">
        <v>46</v>
      </c>
      <c r="B48" s="43">
        <v>34.630000000000003</v>
      </c>
      <c r="C48" s="44">
        <f t="shared" si="19"/>
        <v>107064.24</v>
      </c>
      <c r="D48" s="152">
        <v>3707634.6312000006</v>
      </c>
      <c r="E48" s="54">
        <f t="shared" si="18"/>
        <v>108124.24000000002</v>
      </c>
      <c r="F48" s="152">
        <v>3744342.4312000009</v>
      </c>
      <c r="G48" s="41" t="s">
        <v>11</v>
      </c>
      <c r="J48" s="18"/>
    </row>
    <row r="49" spans="1:10" x14ac:dyDescent="0.25">
      <c r="A49" s="46" t="s">
        <v>48</v>
      </c>
      <c r="B49" s="39">
        <v>38.25</v>
      </c>
      <c r="C49" s="8">
        <f t="shared" si="19"/>
        <v>103138</v>
      </c>
      <c r="D49" s="152">
        <v>3945028.5</v>
      </c>
      <c r="E49" s="40">
        <f t="shared" si="18"/>
        <v>104198</v>
      </c>
      <c r="F49" s="152">
        <v>3985573.5</v>
      </c>
      <c r="G49" s="41" t="s">
        <v>11</v>
      </c>
      <c r="J49" s="18"/>
    </row>
    <row r="50" spans="1:10" x14ac:dyDescent="0.25">
      <c r="A50" s="38" t="s">
        <v>46</v>
      </c>
      <c r="B50" s="39">
        <v>39</v>
      </c>
      <c r="C50" s="8">
        <f t="shared" si="19"/>
        <v>102898.44</v>
      </c>
      <c r="D50" s="152">
        <v>4013039.16</v>
      </c>
      <c r="E50" s="8">
        <f t="shared" si="18"/>
        <v>103958.44</v>
      </c>
      <c r="F50" s="152">
        <v>4054379.16</v>
      </c>
      <c r="G50" s="41" t="s">
        <v>11</v>
      </c>
      <c r="J50" s="18"/>
    </row>
    <row r="51" spans="1:10" x14ac:dyDescent="0.25">
      <c r="A51" s="42" t="s">
        <v>49</v>
      </c>
      <c r="B51" s="43">
        <v>40.89</v>
      </c>
      <c r="C51" s="44">
        <f t="shared" si="19"/>
        <v>99428.000000000015</v>
      </c>
      <c r="D51" s="154">
        <v>4065610.9200000004</v>
      </c>
      <c r="E51" s="54">
        <f t="shared" si="18"/>
        <v>100488</v>
      </c>
      <c r="F51" s="154">
        <v>4108954.3200000003</v>
      </c>
      <c r="G51" s="10" t="s">
        <v>11</v>
      </c>
      <c r="J51" s="18"/>
    </row>
    <row r="52" spans="1:10" x14ac:dyDescent="0.25">
      <c r="A52" s="46" t="s">
        <v>49</v>
      </c>
      <c r="B52" s="39">
        <v>43.2</v>
      </c>
      <c r="C52" s="8">
        <f t="shared" si="19"/>
        <v>97308</v>
      </c>
      <c r="D52" s="152">
        <v>4203705.6000000006</v>
      </c>
      <c r="E52" s="40">
        <f t="shared" si="18"/>
        <v>98368</v>
      </c>
      <c r="F52" s="152">
        <v>4249497.6000000006</v>
      </c>
      <c r="G52" s="41" t="s">
        <v>11</v>
      </c>
      <c r="J52" s="18"/>
    </row>
    <row r="53" spans="1:10" x14ac:dyDescent="0.25">
      <c r="A53" s="46" t="s">
        <v>49</v>
      </c>
      <c r="B53" s="39">
        <v>45.32</v>
      </c>
      <c r="C53" s="8">
        <f t="shared" si="19"/>
        <v>96248</v>
      </c>
      <c r="D53" s="152">
        <v>4361959.3600000003</v>
      </c>
      <c r="E53" s="40">
        <f t="shared" si="18"/>
        <v>97308.000000000015</v>
      </c>
      <c r="F53" s="152">
        <v>4409998.5600000005</v>
      </c>
      <c r="G53" s="41" t="s">
        <v>11</v>
      </c>
      <c r="J53" s="18"/>
    </row>
    <row r="54" spans="1:10" x14ac:dyDescent="0.25">
      <c r="A54" s="46" t="s">
        <v>49</v>
      </c>
      <c r="B54" s="39">
        <v>48.45</v>
      </c>
      <c r="C54" s="8">
        <f t="shared" si="19"/>
        <v>92843.280000000013</v>
      </c>
      <c r="D54" s="152">
        <v>4498256.9160000011</v>
      </c>
      <c r="E54" s="40">
        <f t="shared" si="18"/>
        <v>93903.280000000013</v>
      </c>
      <c r="F54" s="152">
        <v>4549613.9160000011</v>
      </c>
      <c r="G54" s="41" t="s">
        <v>11</v>
      </c>
      <c r="J54" s="18"/>
    </row>
    <row r="55" spans="1:10" ht="15.75" thickBot="1" x14ac:dyDescent="0.3">
      <c r="A55" s="65" t="s">
        <v>49</v>
      </c>
      <c r="B55" s="66">
        <v>55.52</v>
      </c>
      <c r="C55" s="52">
        <f t="shared" si="19"/>
        <v>86870.180000000008</v>
      </c>
      <c r="D55" s="150">
        <v>4823032.393600001</v>
      </c>
      <c r="E55" s="67">
        <f t="shared" si="18"/>
        <v>87930.180000000022</v>
      </c>
      <c r="F55" s="150">
        <v>4881883.5936000012</v>
      </c>
      <c r="G55" s="26" t="s">
        <v>11</v>
      </c>
      <c r="J55" s="18"/>
    </row>
    <row r="56" spans="1:10" x14ac:dyDescent="0.25">
      <c r="A56" s="61" t="s">
        <v>53</v>
      </c>
      <c r="B56" s="62">
        <v>18.95</v>
      </c>
      <c r="C56" s="63">
        <f t="shared" si="19"/>
        <v>126458.00000000001</v>
      </c>
      <c r="D56" s="155">
        <v>2396379.1</v>
      </c>
      <c r="E56" s="63">
        <f t="shared" si="18"/>
        <v>127518.00000000001</v>
      </c>
      <c r="F56" s="157">
        <v>2416466.1</v>
      </c>
      <c r="G56" s="64" t="s">
        <v>11</v>
      </c>
      <c r="J56" s="18"/>
    </row>
    <row r="57" spans="1:10" x14ac:dyDescent="0.25">
      <c r="A57" s="56" t="s">
        <v>53</v>
      </c>
      <c r="B57" s="57">
        <v>20.67</v>
      </c>
      <c r="C57" s="58">
        <f t="shared" si="19"/>
        <v>123278</v>
      </c>
      <c r="D57" s="155">
        <v>2548156.2600000002</v>
      </c>
      <c r="E57" s="58">
        <f t="shared" si="18"/>
        <v>124337.99999999999</v>
      </c>
      <c r="F57" s="155">
        <v>2570066.46</v>
      </c>
      <c r="G57" s="59" t="s">
        <v>11</v>
      </c>
      <c r="J57" s="18"/>
    </row>
    <row r="58" spans="1:10" x14ac:dyDescent="0.25">
      <c r="A58" s="42" t="s">
        <v>54</v>
      </c>
      <c r="B58" s="43">
        <v>34.630000000000003</v>
      </c>
      <c r="C58" s="44">
        <f t="shared" si="19"/>
        <v>107064.24</v>
      </c>
      <c r="D58" s="152">
        <v>3707634.6312000006</v>
      </c>
      <c r="E58" s="54">
        <f t="shared" si="18"/>
        <v>108124.24000000002</v>
      </c>
      <c r="F58" s="152">
        <v>3744342.4312000009</v>
      </c>
      <c r="G58" s="41" t="s">
        <v>11</v>
      </c>
      <c r="J58" s="18"/>
    </row>
    <row r="59" spans="1:10" x14ac:dyDescent="0.25">
      <c r="A59" s="46" t="s">
        <v>55</v>
      </c>
      <c r="B59" s="39">
        <v>38.25</v>
      </c>
      <c r="C59" s="8">
        <f t="shared" si="19"/>
        <v>103138</v>
      </c>
      <c r="D59" s="152">
        <v>3945028.5</v>
      </c>
      <c r="E59" s="40">
        <f t="shared" si="18"/>
        <v>104198</v>
      </c>
      <c r="F59" s="152">
        <v>3985573.5</v>
      </c>
      <c r="G59" s="41" t="s">
        <v>11</v>
      </c>
      <c r="J59" s="18"/>
    </row>
    <row r="60" spans="1:10" x14ac:dyDescent="0.25">
      <c r="A60" s="38" t="s">
        <v>54</v>
      </c>
      <c r="B60" s="39">
        <v>39</v>
      </c>
      <c r="C60" s="8">
        <f t="shared" si="19"/>
        <v>102898.44</v>
      </c>
      <c r="D60" s="152">
        <v>4013039.16</v>
      </c>
      <c r="E60" s="8">
        <f t="shared" si="18"/>
        <v>103958.44</v>
      </c>
      <c r="F60" s="152">
        <v>4054379.16</v>
      </c>
      <c r="G60" s="41" t="s">
        <v>11</v>
      </c>
      <c r="J60" s="18"/>
    </row>
    <row r="61" spans="1:10" x14ac:dyDescent="0.25">
      <c r="A61" s="42" t="s">
        <v>56</v>
      </c>
      <c r="B61" s="43">
        <v>40.89</v>
      </c>
      <c r="C61" s="44">
        <f t="shared" si="19"/>
        <v>99428.000000000015</v>
      </c>
      <c r="D61" s="154">
        <v>4065610.9200000004</v>
      </c>
      <c r="E61" s="54">
        <f t="shared" si="18"/>
        <v>100488</v>
      </c>
      <c r="F61" s="154">
        <v>4108954.3200000003</v>
      </c>
      <c r="G61" s="10" t="s">
        <v>11</v>
      </c>
      <c r="J61" s="18"/>
    </row>
    <row r="62" spans="1:10" x14ac:dyDescent="0.25">
      <c r="A62" s="46" t="s">
        <v>56</v>
      </c>
      <c r="B62" s="39">
        <v>43.2</v>
      </c>
      <c r="C62" s="8">
        <f t="shared" si="19"/>
        <v>97308</v>
      </c>
      <c r="D62" s="152">
        <v>4203705.6000000006</v>
      </c>
      <c r="E62" s="40">
        <f t="shared" si="18"/>
        <v>98368</v>
      </c>
      <c r="F62" s="152">
        <v>4249497.6000000006</v>
      </c>
      <c r="G62" s="41" t="s">
        <v>11</v>
      </c>
      <c r="J62" s="18"/>
    </row>
    <row r="63" spans="1:10" x14ac:dyDescent="0.25">
      <c r="A63" s="46" t="s">
        <v>56</v>
      </c>
      <c r="B63" s="39">
        <v>45.32</v>
      </c>
      <c r="C63" s="8">
        <f t="shared" si="19"/>
        <v>96248</v>
      </c>
      <c r="D63" s="152">
        <v>4361959.3600000003</v>
      </c>
      <c r="E63" s="40">
        <f t="shared" si="18"/>
        <v>97308.000000000015</v>
      </c>
      <c r="F63" s="152">
        <v>4409998.5600000005</v>
      </c>
      <c r="G63" s="41" t="s">
        <v>11</v>
      </c>
      <c r="J63" s="18"/>
    </row>
    <row r="64" spans="1:10" x14ac:dyDescent="0.25">
      <c r="A64" s="46" t="s">
        <v>56</v>
      </c>
      <c r="B64" s="39">
        <v>48.45</v>
      </c>
      <c r="C64" s="8">
        <f t="shared" si="19"/>
        <v>92843.280000000013</v>
      </c>
      <c r="D64" s="152">
        <v>4498256.9160000011</v>
      </c>
      <c r="E64" s="40">
        <f t="shared" si="18"/>
        <v>93903.280000000013</v>
      </c>
      <c r="F64" s="152">
        <v>4549613.9160000011</v>
      </c>
      <c r="G64" s="41" t="s">
        <v>11</v>
      </c>
      <c r="J64" s="18"/>
    </row>
    <row r="65" spans="1:12" ht="15.75" thickBot="1" x14ac:dyDescent="0.3">
      <c r="A65" s="65" t="s">
        <v>56</v>
      </c>
      <c r="B65" s="66">
        <v>55.52</v>
      </c>
      <c r="C65" s="52">
        <f t="shared" si="19"/>
        <v>86870.180000000008</v>
      </c>
      <c r="D65" s="150">
        <v>4823032.393600001</v>
      </c>
      <c r="E65" s="67">
        <f t="shared" si="18"/>
        <v>87930.180000000022</v>
      </c>
      <c r="F65" s="150">
        <v>4881883.5936000012</v>
      </c>
      <c r="G65" s="26" t="s">
        <v>11</v>
      </c>
      <c r="J65" s="18"/>
    </row>
    <row r="67" spans="1:12" ht="19.5" thickBot="1" x14ac:dyDescent="0.35">
      <c r="A67" s="24" t="s">
        <v>103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1" t="s">
        <v>0</v>
      </c>
      <c r="B68" s="32" t="s">
        <v>33</v>
      </c>
      <c r="C68" s="33" t="s">
        <v>34</v>
      </c>
      <c r="D68" s="34" t="s">
        <v>35</v>
      </c>
      <c r="E68" s="33" t="s">
        <v>36</v>
      </c>
      <c r="F68" s="34" t="s">
        <v>35</v>
      </c>
      <c r="G68" s="35" t="s">
        <v>37</v>
      </c>
    </row>
    <row r="69" spans="1:12" ht="15.75" thickBot="1" x14ac:dyDescent="0.3">
      <c r="A69" s="92" t="s">
        <v>59</v>
      </c>
      <c r="B69" s="93">
        <v>48.45</v>
      </c>
      <c r="C69" s="90"/>
      <c r="D69" s="91"/>
      <c r="E69" s="52">
        <f>F69/B69</f>
        <v>88838.943818369458</v>
      </c>
      <c r="F69" s="25">
        <v>4304246.8280000007</v>
      </c>
      <c r="G69" s="95" t="s">
        <v>58</v>
      </c>
      <c r="I69" s="18"/>
      <c r="J69" s="18"/>
      <c r="K69" s="18"/>
    </row>
    <row r="70" spans="1:12" x14ac:dyDescent="0.25">
      <c r="A70" s="42" t="s">
        <v>38</v>
      </c>
      <c r="B70" s="43">
        <v>28.07</v>
      </c>
      <c r="C70" s="44">
        <f>D70/B70</f>
        <v>106410.36000000002</v>
      </c>
      <c r="D70" s="154">
        <v>2986938.8052000003</v>
      </c>
      <c r="E70" s="54">
        <f t="shared" ref="E70:E98" si="20">F70/B70</f>
        <v>107390.36000000002</v>
      </c>
      <c r="F70" s="45">
        <v>3014447.4052000004</v>
      </c>
      <c r="G70" s="10" t="s">
        <v>11</v>
      </c>
      <c r="J70" s="18"/>
    </row>
    <row r="71" spans="1:12" ht="15.75" thickBot="1" x14ac:dyDescent="0.3">
      <c r="A71" s="50" t="s">
        <v>39</v>
      </c>
      <c r="B71" s="66">
        <v>55.6</v>
      </c>
      <c r="C71" s="52">
        <f t="shared" ref="C71:C98" si="21">D71/B71</f>
        <v>80313.939999999988</v>
      </c>
      <c r="D71" s="150">
        <v>4465455.0639999993</v>
      </c>
      <c r="E71" s="52">
        <f t="shared" si="20"/>
        <v>81293.939999999988</v>
      </c>
      <c r="F71" s="25">
        <v>4519943.0639999993</v>
      </c>
      <c r="G71" s="26" t="s">
        <v>11</v>
      </c>
      <c r="J71" s="18"/>
    </row>
    <row r="72" spans="1:12" x14ac:dyDescent="0.25">
      <c r="A72" s="42" t="s">
        <v>40</v>
      </c>
      <c r="B72" s="39">
        <v>55.6</v>
      </c>
      <c r="C72" s="8">
        <f t="shared" si="21"/>
        <v>80313.939999999988</v>
      </c>
      <c r="D72" s="152">
        <v>4465455.0639999993</v>
      </c>
      <c r="E72" s="8">
        <f t="shared" si="20"/>
        <v>81293.939999999988</v>
      </c>
      <c r="F72" s="12">
        <v>4519943.0639999993</v>
      </c>
      <c r="G72" s="41" t="s">
        <v>11</v>
      </c>
      <c r="J72" s="18"/>
    </row>
    <row r="73" spans="1:12" ht="15.75" thickBot="1" x14ac:dyDescent="0.3">
      <c r="A73" s="50" t="s">
        <v>41</v>
      </c>
      <c r="B73" s="51">
        <v>65.069999999999993</v>
      </c>
      <c r="C73" s="52">
        <f t="shared" si="21"/>
        <v>75413.939999999988</v>
      </c>
      <c r="D73" s="150">
        <v>4907185.0757999988</v>
      </c>
      <c r="E73" s="52">
        <f t="shared" si="20"/>
        <v>76393.94</v>
      </c>
      <c r="F73" s="25">
        <v>4970953.6757999994</v>
      </c>
      <c r="G73" s="53" t="s">
        <v>11</v>
      </c>
      <c r="J73" s="18"/>
    </row>
    <row r="74" spans="1:12" x14ac:dyDescent="0.25">
      <c r="A74" s="42" t="s">
        <v>42</v>
      </c>
      <c r="B74" s="43">
        <v>34.630000000000003</v>
      </c>
      <c r="C74" s="44">
        <f t="shared" si="21"/>
        <v>98983.920000000013</v>
      </c>
      <c r="D74" s="152">
        <v>3427813.1496000006</v>
      </c>
      <c r="E74" s="54">
        <f t="shared" si="20"/>
        <v>99963.920000000013</v>
      </c>
      <c r="F74" s="12">
        <v>3461750.5496000005</v>
      </c>
      <c r="G74" s="41" t="s">
        <v>11</v>
      </c>
      <c r="J74" s="18"/>
    </row>
    <row r="75" spans="1:12" x14ac:dyDescent="0.25">
      <c r="A75" s="42" t="s">
        <v>43</v>
      </c>
      <c r="B75" s="39">
        <v>48.45</v>
      </c>
      <c r="C75" s="8">
        <f t="shared" si="21"/>
        <v>85836.24</v>
      </c>
      <c r="D75" s="152">
        <v>4158765.8280000007</v>
      </c>
      <c r="E75" s="8">
        <f t="shared" si="20"/>
        <v>86816.24</v>
      </c>
      <c r="F75" s="12">
        <v>4206246.8280000007</v>
      </c>
      <c r="G75" s="41" t="s">
        <v>11</v>
      </c>
      <c r="J75" s="18"/>
    </row>
    <row r="76" spans="1:12" x14ac:dyDescent="0.25">
      <c r="A76" s="42" t="s">
        <v>43</v>
      </c>
      <c r="B76" s="39">
        <v>55.6</v>
      </c>
      <c r="C76" s="8">
        <f t="shared" si="21"/>
        <v>80313.939999999988</v>
      </c>
      <c r="D76" s="152">
        <v>4465455.0639999993</v>
      </c>
      <c r="E76" s="8">
        <f t="shared" si="20"/>
        <v>81293.939999999988</v>
      </c>
      <c r="F76" s="12">
        <v>4519943.0639999993</v>
      </c>
      <c r="G76" s="41" t="s">
        <v>11</v>
      </c>
      <c r="J76" s="18"/>
    </row>
    <row r="77" spans="1:12" x14ac:dyDescent="0.25">
      <c r="A77" s="46" t="s">
        <v>44</v>
      </c>
      <c r="B77" s="47">
        <v>60.64</v>
      </c>
      <c r="C77" s="48">
        <f t="shared" si="21"/>
        <v>77373.94</v>
      </c>
      <c r="D77" s="152">
        <v>4691955.7215999998</v>
      </c>
      <c r="E77" s="49"/>
      <c r="F77" s="49"/>
      <c r="G77" s="41" t="s">
        <v>11</v>
      </c>
      <c r="J77" s="18"/>
    </row>
    <row r="78" spans="1:12" ht="15.75" thickBot="1" x14ac:dyDescent="0.3">
      <c r="A78" s="50" t="s">
        <v>44</v>
      </c>
      <c r="B78" s="51">
        <v>65.069999999999993</v>
      </c>
      <c r="C78" s="52">
        <f t="shared" si="21"/>
        <v>75413.939999999988</v>
      </c>
      <c r="D78" s="150">
        <v>4907185.0757999988</v>
      </c>
      <c r="E78" s="52">
        <f t="shared" si="20"/>
        <v>76393.94</v>
      </c>
      <c r="F78" s="25">
        <v>4970953.6757999994</v>
      </c>
      <c r="G78" s="53" t="s">
        <v>11</v>
      </c>
      <c r="J78" s="18"/>
    </row>
    <row r="79" spans="1:12" x14ac:dyDescent="0.25">
      <c r="A79" s="61" t="s">
        <v>47</v>
      </c>
      <c r="B79" s="62">
        <v>18.95</v>
      </c>
      <c r="C79" s="63">
        <f t="shared" si="21"/>
        <v>116914</v>
      </c>
      <c r="D79" s="155">
        <v>2215520.2999999998</v>
      </c>
      <c r="E79" s="63">
        <f t="shared" si="20"/>
        <v>117894</v>
      </c>
      <c r="F79" s="63">
        <v>2234091.2999999998</v>
      </c>
      <c r="G79" s="64" t="s">
        <v>11</v>
      </c>
      <c r="J79" s="18"/>
    </row>
    <row r="80" spans="1:12" x14ac:dyDescent="0.25">
      <c r="A80" s="56" t="s">
        <v>47</v>
      </c>
      <c r="B80" s="57">
        <v>20.67</v>
      </c>
      <c r="C80" s="58">
        <f t="shared" si="21"/>
        <v>113974</v>
      </c>
      <c r="D80" s="155">
        <v>2355842.58</v>
      </c>
      <c r="E80" s="58">
        <f t="shared" si="20"/>
        <v>114954</v>
      </c>
      <c r="F80" s="58">
        <v>2376099.1800000002</v>
      </c>
      <c r="G80" s="59" t="s">
        <v>11</v>
      </c>
      <c r="J80" s="18"/>
    </row>
    <row r="81" spans="1:10" x14ac:dyDescent="0.25">
      <c r="A81" s="42" t="s">
        <v>46</v>
      </c>
      <c r="B81" s="43">
        <v>34.630000000000003</v>
      </c>
      <c r="C81" s="44">
        <f t="shared" si="21"/>
        <v>98983.920000000013</v>
      </c>
      <c r="D81" s="152">
        <v>3427813.1496000006</v>
      </c>
      <c r="E81" s="54">
        <f t="shared" si="20"/>
        <v>99963.920000000013</v>
      </c>
      <c r="F81" s="12">
        <v>3461750.5496000005</v>
      </c>
      <c r="G81" s="41" t="s">
        <v>11</v>
      </c>
      <c r="J81" s="18"/>
    </row>
    <row r="82" spans="1:10" x14ac:dyDescent="0.25">
      <c r="A82" s="46" t="s">
        <v>48</v>
      </c>
      <c r="B82" s="39">
        <v>38.25</v>
      </c>
      <c r="C82" s="8">
        <f t="shared" si="21"/>
        <v>95354</v>
      </c>
      <c r="D82" s="152">
        <v>3647290.5</v>
      </c>
      <c r="E82" s="40">
        <f t="shared" si="20"/>
        <v>96334</v>
      </c>
      <c r="F82" s="12">
        <v>3684775.5</v>
      </c>
      <c r="G82" s="41" t="s">
        <v>11</v>
      </c>
      <c r="J82" s="18"/>
    </row>
    <row r="83" spans="1:10" x14ac:dyDescent="0.25">
      <c r="A83" s="38" t="s">
        <v>46</v>
      </c>
      <c r="B83" s="39">
        <v>39</v>
      </c>
      <c r="C83" s="8">
        <f t="shared" si="21"/>
        <v>95132.51999999999</v>
      </c>
      <c r="D83" s="152">
        <v>3710168.28</v>
      </c>
      <c r="E83" s="8">
        <f t="shared" si="20"/>
        <v>96112.51999999999</v>
      </c>
      <c r="F83" s="12">
        <v>3748388.28</v>
      </c>
      <c r="G83" s="41" t="s">
        <v>11</v>
      </c>
      <c r="J83" s="18"/>
    </row>
    <row r="84" spans="1:10" x14ac:dyDescent="0.25">
      <c r="A84" s="42" t="s">
        <v>49</v>
      </c>
      <c r="B84" s="43">
        <v>40.89</v>
      </c>
      <c r="C84" s="44">
        <f t="shared" si="21"/>
        <v>91924</v>
      </c>
      <c r="D84" s="154">
        <v>3758772.36</v>
      </c>
      <c r="E84" s="54">
        <f t="shared" si="20"/>
        <v>92904</v>
      </c>
      <c r="F84" s="45">
        <v>3798844.56</v>
      </c>
      <c r="G84" s="10" t="s">
        <v>11</v>
      </c>
      <c r="J84" s="18"/>
    </row>
    <row r="85" spans="1:10" x14ac:dyDescent="0.25">
      <c r="A85" s="46" t="s">
        <v>49</v>
      </c>
      <c r="B85" s="39">
        <v>43.2</v>
      </c>
      <c r="C85" s="8">
        <f t="shared" si="21"/>
        <v>89964</v>
      </c>
      <c r="D85" s="152">
        <v>3886444.8000000003</v>
      </c>
      <c r="E85" s="40">
        <f t="shared" si="20"/>
        <v>90944</v>
      </c>
      <c r="F85" s="12">
        <v>3928780.8000000003</v>
      </c>
      <c r="G85" s="41" t="s">
        <v>11</v>
      </c>
      <c r="J85" s="18"/>
    </row>
    <row r="86" spans="1:10" x14ac:dyDescent="0.25">
      <c r="A86" s="46" t="s">
        <v>49</v>
      </c>
      <c r="B86" s="39">
        <v>45.32</v>
      </c>
      <c r="C86" s="8">
        <f t="shared" si="21"/>
        <v>88984</v>
      </c>
      <c r="D86" s="152">
        <v>4032754.88</v>
      </c>
      <c r="E86" s="40">
        <f t="shared" si="20"/>
        <v>89964</v>
      </c>
      <c r="F86" s="12">
        <v>4077168.48</v>
      </c>
      <c r="G86" s="41" t="s">
        <v>11</v>
      </c>
      <c r="J86" s="18"/>
    </row>
    <row r="87" spans="1:10" x14ac:dyDescent="0.25">
      <c r="A87" s="46" t="s">
        <v>49</v>
      </c>
      <c r="B87" s="39">
        <v>48.45</v>
      </c>
      <c r="C87" s="8">
        <f t="shared" si="21"/>
        <v>85836.24</v>
      </c>
      <c r="D87" s="152">
        <v>4158765.8280000007</v>
      </c>
      <c r="E87" s="40">
        <f t="shared" si="20"/>
        <v>86816.24</v>
      </c>
      <c r="F87" s="12">
        <v>4206246.8280000007</v>
      </c>
      <c r="G87" s="41" t="s">
        <v>11</v>
      </c>
      <c r="J87" s="18"/>
    </row>
    <row r="88" spans="1:10" ht="15.75" thickBot="1" x14ac:dyDescent="0.3">
      <c r="A88" s="65" t="s">
        <v>49</v>
      </c>
      <c r="B88" s="66">
        <v>55.52</v>
      </c>
      <c r="C88" s="52">
        <f t="shared" si="21"/>
        <v>80313.94</v>
      </c>
      <c r="D88" s="150">
        <v>4459029.9488000004</v>
      </c>
      <c r="E88" s="67">
        <f t="shared" si="20"/>
        <v>81293.94</v>
      </c>
      <c r="F88" s="25">
        <v>4513439.5488</v>
      </c>
      <c r="G88" s="26" t="s">
        <v>11</v>
      </c>
      <c r="J88" s="18"/>
    </row>
    <row r="89" spans="1:10" x14ac:dyDescent="0.25">
      <c r="A89" s="61" t="s">
        <v>53</v>
      </c>
      <c r="B89" s="62">
        <v>18.95</v>
      </c>
      <c r="C89" s="63">
        <f t="shared" si="21"/>
        <v>116914</v>
      </c>
      <c r="D89" s="155">
        <v>2215520.2999999998</v>
      </c>
      <c r="E89" s="63">
        <f t="shared" si="20"/>
        <v>117894</v>
      </c>
      <c r="F89" s="63">
        <v>2234091.2999999998</v>
      </c>
      <c r="G89" s="64" t="s">
        <v>11</v>
      </c>
      <c r="J89" s="18"/>
    </row>
    <row r="90" spans="1:10" x14ac:dyDescent="0.25">
      <c r="A90" s="56" t="s">
        <v>53</v>
      </c>
      <c r="B90" s="57">
        <v>20.67</v>
      </c>
      <c r="C90" s="58">
        <f t="shared" si="21"/>
        <v>113974</v>
      </c>
      <c r="D90" s="155">
        <v>2355842.58</v>
      </c>
      <c r="E90" s="58">
        <f t="shared" si="20"/>
        <v>114954</v>
      </c>
      <c r="F90" s="58">
        <v>2376099.1800000002</v>
      </c>
      <c r="G90" s="59" t="s">
        <v>11</v>
      </c>
      <c r="J90" s="18"/>
    </row>
    <row r="91" spans="1:10" x14ac:dyDescent="0.25">
      <c r="A91" s="42" t="s">
        <v>54</v>
      </c>
      <c r="B91" s="43">
        <v>34.630000000000003</v>
      </c>
      <c r="C91" s="44">
        <f t="shared" si="21"/>
        <v>98983.920000000013</v>
      </c>
      <c r="D91" s="152">
        <v>3427813.1496000006</v>
      </c>
      <c r="E91" s="54">
        <f t="shared" si="20"/>
        <v>99963.920000000013</v>
      </c>
      <c r="F91" s="12">
        <v>3461750.5496000005</v>
      </c>
      <c r="G91" s="41" t="s">
        <v>11</v>
      </c>
      <c r="J91" s="18"/>
    </row>
    <row r="92" spans="1:10" x14ac:dyDescent="0.25">
      <c r="A92" s="46" t="s">
        <v>55</v>
      </c>
      <c r="B92" s="39">
        <v>38.25</v>
      </c>
      <c r="C92" s="8">
        <f t="shared" si="21"/>
        <v>95354</v>
      </c>
      <c r="D92" s="152">
        <v>3647290.5</v>
      </c>
      <c r="E92" s="40">
        <f t="shared" si="20"/>
        <v>96334</v>
      </c>
      <c r="F92" s="12">
        <v>3684775.5</v>
      </c>
      <c r="G92" s="41" t="s">
        <v>11</v>
      </c>
      <c r="J92" s="18"/>
    </row>
    <row r="93" spans="1:10" x14ac:dyDescent="0.25">
      <c r="A93" s="38" t="s">
        <v>54</v>
      </c>
      <c r="B93" s="39">
        <v>39</v>
      </c>
      <c r="C93" s="8">
        <f t="shared" si="21"/>
        <v>95132.51999999999</v>
      </c>
      <c r="D93" s="152">
        <v>3710168.28</v>
      </c>
      <c r="E93" s="8">
        <f t="shared" si="20"/>
        <v>96112.51999999999</v>
      </c>
      <c r="F93" s="12">
        <v>3748388.28</v>
      </c>
      <c r="G93" s="41" t="s">
        <v>11</v>
      </c>
      <c r="J93" s="18"/>
    </row>
    <row r="94" spans="1:10" x14ac:dyDescent="0.25">
      <c r="A94" s="42" t="s">
        <v>56</v>
      </c>
      <c r="B94" s="43">
        <v>40.89</v>
      </c>
      <c r="C94" s="44">
        <f t="shared" si="21"/>
        <v>91924</v>
      </c>
      <c r="D94" s="154">
        <v>3758772.36</v>
      </c>
      <c r="E94" s="54">
        <f t="shared" si="20"/>
        <v>92904</v>
      </c>
      <c r="F94" s="45">
        <v>3798844.56</v>
      </c>
      <c r="G94" s="10" t="s">
        <v>11</v>
      </c>
      <c r="J94" s="18"/>
    </row>
    <row r="95" spans="1:10" x14ac:dyDescent="0.25">
      <c r="A95" s="46" t="s">
        <v>56</v>
      </c>
      <c r="B95" s="39">
        <v>43.2</v>
      </c>
      <c r="C95" s="8">
        <f t="shared" si="21"/>
        <v>89964</v>
      </c>
      <c r="D95" s="152">
        <v>3886444.8000000003</v>
      </c>
      <c r="E95" s="40">
        <f t="shared" si="20"/>
        <v>90944</v>
      </c>
      <c r="F95" s="12">
        <v>3928780.8000000003</v>
      </c>
      <c r="G95" s="41" t="s">
        <v>11</v>
      </c>
      <c r="J95" s="18"/>
    </row>
    <row r="96" spans="1:10" x14ac:dyDescent="0.25">
      <c r="A96" s="46" t="s">
        <v>56</v>
      </c>
      <c r="B96" s="39">
        <v>45.32</v>
      </c>
      <c r="C96" s="8">
        <f t="shared" si="21"/>
        <v>88984</v>
      </c>
      <c r="D96" s="152">
        <v>4032754.88</v>
      </c>
      <c r="E96" s="40">
        <f t="shared" si="20"/>
        <v>89964</v>
      </c>
      <c r="F96" s="12">
        <v>4077168.48</v>
      </c>
      <c r="G96" s="41" t="s">
        <v>11</v>
      </c>
      <c r="J96" s="18"/>
    </row>
    <row r="97" spans="1:10" x14ac:dyDescent="0.25">
      <c r="A97" s="46" t="s">
        <v>56</v>
      </c>
      <c r="B97" s="39">
        <v>48.45</v>
      </c>
      <c r="C97" s="8">
        <f t="shared" si="21"/>
        <v>85836.24</v>
      </c>
      <c r="D97" s="152">
        <v>4158765.8280000007</v>
      </c>
      <c r="E97" s="40">
        <f t="shared" si="20"/>
        <v>86816.24</v>
      </c>
      <c r="F97" s="12">
        <v>4206246.8280000007</v>
      </c>
      <c r="G97" s="41" t="s">
        <v>11</v>
      </c>
      <c r="J97" s="18"/>
    </row>
    <row r="98" spans="1:10" ht="15.75" thickBot="1" x14ac:dyDescent="0.3">
      <c r="A98" s="65" t="s">
        <v>56</v>
      </c>
      <c r="B98" s="66">
        <v>55.52</v>
      </c>
      <c r="C98" s="52">
        <f t="shared" si="21"/>
        <v>80313.94</v>
      </c>
      <c r="D98" s="150">
        <v>4459029.9488000004</v>
      </c>
      <c r="E98" s="67">
        <f t="shared" si="20"/>
        <v>81293.94</v>
      </c>
      <c r="F98" s="25">
        <v>4513439.5488</v>
      </c>
      <c r="G98" s="26" t="s">
        <v>11</v>
      </c>
      <c r="J98" s="18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29" sqref="E29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105</v>
      </c>
    </row>
    <row r="2" spans="1:8" s="108" customFormat="1" ht="99" customHeight="1" x14ac:dyDescent="0.25">
      <c r="A2" s="107" t="s">
        <v>0</v>
      </c>
      <c r="B2" s="33" t="s">
        <v>1</v>
      </c>
      <c r="C2" s="33" t="s">
        <v>34</v>
      </c>
      <c r="D2" s="34" t="s">
        <v>83</v>
      </c>
      <c r="E2" s="34" t="s">
        <v>84</v>
      </c>
      <c r="F2" s="34" t="s">
        <v>85</v>
      </c>
      <c r="G2" s="34" t="s">
        <v>37</v>
      </c>
      <c r="H2" s="35" t="s">
        <v>68</v>
      </c>
    </row>
    <row r="3" spans="1:8" x14ac:dyDescent="0.25">
      <c r="A3" s="98" t="s">
        <v>65</v>
      </c>
      <c r="B3" s="97">
        <v>28.07</v>
      </c>
      <c r="C3" s="103">
        <v>112144.522265764</v>
      </c>
      <c r="D3" s="103">
        <f>C3*B3</f>
        <v>3147896.7399999956</v>
      </c>
      <c r="E3" s="109">
        <f>D3*106%</f>
        <v>3336770.5443999954</v>
      </c>
      <c r="F3" s="109">
        <f>D3*98%</f>
        <v>3084938.8051999956</v>
      </c>
      <c r="G3" s="105" t="s">
        <v>58</v>
      </c>
      <c r="H3" s="99" t="s">
        <v>61</v>
      </c>
    </row>
    <row r="4" spans="1:8" x14ac:dyDescent="0.25">
      <c r="A4" s="98" t="s">
        <v>64</v>
      </c>
      <c r="B4" s="97">
        <v>40.89</v>
      </c>
      <c r="C4" s="103">
        <v>99913.964294448495</v>
      </c>
      <c r="D4" s="103">
        <f>C4*B4</f>
        <v>4085481.9999999991</v>
      </c>
      <c r="E4" s="109">
        <f>D4*106%</f>
        <v>4330610.919999999</v>
      </c>
      <c r="F4" s="109">
        <f>D4*98%</f>
        <v>4003772.3599999989</v>
      </c>
      <c r="G4" s="105" t="s">
        <v>60</v>
      </c>
      <c r="H4" s="99" t="s">
        <v>62</v>
      </c>
    </row>
    <row r="5" spans="1:8" x14ac:dyDescent="0.25">
      <c r="A5" s="98" t="s">
        <v>66</v>
      </c>
      <c r="B5" s="97">
        <v>45.32</v>
      </c>
      <c r="C5" s="103">
        <v>90800</v>
      </c>
      <c r="D5" s="103">
        <f t="shared" ref="D5:D6" si="0">C5*B5</f>
        <v>4115056</v>
      </c>
      <c r="E5" s="109">
        <f>D5*106%</f>
        <v>4361959.3600000003</v>
      </c>
      <c r="F5" s="109">
        <f>D5*98%</f>
        <v>4032754.88</v>
      </c>
      <c r="G5" s="105" t="s">
        <v>11</v>
      </c>
      <c r="H5" s="99" t="s">
        <v>63</v>
      </c>
    </row>
    <row r="6" spans="1:8" ht="15.75" thickBot="1" x14ac:dyDescent="0.3">
      <c r="A6" s="100" t="s">
        <v>67</v>
      </c>
      <c r="B6" s="101">
        <v>48.45</v>
      </c>
      <c r="C6" s="104">
        <v>87588</v>
      </c>
      <c r="D6" s="104">
        <f t="shared" si="0"/>
        <v>4243638.6000000006</v>
      </c>
      <c r="E6" s="110">
        <f>D6*106%</f>
        <v>4498256.9160000011</v>
      </c>
      <c r="F6" s="110">
        <f>D6*98%</f>
        <v>4158765.8280000007</v>
      </c>
      <c r="G6" s="106" t="s">
        <v>11</v>
      </c>
      <c r="H6" s="102" t="s">
        <v>63</v>
      </c>
    </row>
    <row r="10" spans="1:8" x14ac:dyDescent="0.25">
      <c r="D10" s="18"/>
      <c r="F10" s="18"/>
    </row>
    <row r="11" spans="1:8" x14ac:dyDescent="0.25">
      <c r="D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АКЦИЯ !!! ДО 30.04.2024г.</vt:lpstr>
      <vt:lpstr>ЖК Волга Лайф</vt:lpstr>
      <vt:lpstr>ЖК Лесная Мелодия 3</vt:lpstr>
      <vt:lpstr>ЖК Медовый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2024-04-04T08:52:30Z</cp:lastPrinted>
  <dcterms:created xsi:type="dcterms:W3CDTF">2019-02-27T13:48:07Z</dcterms:created>
  <dcterms:modified xsi:type="dcterms:W3CDTF">2024-04-22T05:34:38Z</dcterms:modified>
</cp:coreProperties>
</file>